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O:\Planowanie\Sprawozdanie opisowe za 2025 - Rada\"/>
    </mc:Choice>
  </mc:AlternateContent>
  <xr:revisionPtr revIDLastSave="0" documentId="13_ncr:1_{1E1110BB-4632-4A78-A4F1-50ECE0EA8D52}" xr6:coauthVersionLast="47" xr6:coauthVersionMax="47" xr10:uidLastSave="{00000000-0000-0000-0000-000000000000}"/>
  <bookViews>
    <workbookView xWindow="-28920" yWindow="-120" windowWidth="29040" windowHeight="15720" xr2:uid="{877EF426-41FC-43CA-969A-867896486C86}"/>
  </bookViews>
  <sheets>
    <sheet name="2025_cz. opisowa" sheetId="1" r:id="rId1"/>
  </sheets>
  <definedNames>
    <definedName name="_xlnm.Print_Area" localSheetId="0">'2025_cz. opisowa'!$A$1:$H$257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8" i="1" l="1"/>
  <c r="D47" i="1" l="1"/>
  <c r="D48" i="1" s="1"/>
  <c r="D66" i="1" l="1"/>
  <c r="E153" i="1"/>
  <c r="F113" i="1"/>
  <c r="E26" i="1"/>
  <c r="D194" i="1" l="1"/>
  <c r="F114" i="1"/>
  <c r="D128" i="1"/>
  <c r="F115" i="1"/>
  <c r="E128" i="1"/>
  <c r="F116" i="1"/>
  <c r="F128" i="1" l="1"/>
  <c r="F127" i="1"/>
  <c r="F126" i="1"/>
  <c r="F125" i="1"/>
  <c r="F124" i="1"/>
  <c r="F123" i="1"/>
  <c r="F122" i="1"/>
  <c r="F121" i="1"/>
  <c r="F120" i="1"/>
  <c r="F119" i="1"/>
  <c r="F118" i="1"/>
  <c r="F117" i="1"/>
  <c r="F112" i="1"/>
  <c r="F111" i="1"/>
  <c r="F110" i="1"/>
  <c r="F109" i="1"/>
  <c r="E98" i="1"/>
  <c r="F97" i="1"/>
  <c r="F96" i="1"/>
  <c r="F95" i="1"/>
  <c r="F94" i="1"/>
  <c r="F93" i="1"/>
  <c r="F92" i="1"/>
  <c r="B56" i="1"/>
  <c r="B57" i="1" s="1"/>
  <c r="B58" i="1" s="1"/>
  <c r="B59" i="1" s="1"/>
  <c r="B60" i="1" s="1"/>
  <c r="B61" i="1" s="1"/>
  <c r="B62" i="1" s="1"/>
  <c r="B63" i="1" s="1"/>
  <c r="B64" i="1" s="1"/>
  <c r="B65" i="1" s="1"/>
  <c r="D31" i="1"/>
  <c r="C31" i="1"/>
  <c r="E27" i="1"/>
  <c r="E28" i="1"/>
  <c r="E29" i="1"/>
  <c r="E30" i="1" l="1"/>
  <c r="F98" i="1"/>
  <c r="E31" i="1"/>
</calcChain>
</file>

<file path=xl/sharedStrings.xml><?xml version="1.0" encoding="utf-8"?>
<sst xmlns="http://schemas.openxmlformats.org/spreadsheetml/2006/main" count="208" uniqueCount="196">
  <si>
    <t xml:space="preserve">Dział 926 – Kultura fizyczna                                                                </t>
  </si>
  <si>
    <t>Rozdział 926 04 – Instytucje kultury fizycznej</t>
  </si>
  <si>
    <t>Samorządowy zakład budżetowy</t>
  </si>
  <si>
    <t>Paragraf</t>
  </si>
  <si>
    <t>Plan</t>
  </si>
  <si>
    <t>Wykonanie</t>
  </si>
  <si>
    <t>% wykonania</t>
  </si>
  <si>
    <t>§ 0750</t>
  </si>
  <si>
    <t>§ 0830</t>
  </si>
  <si>
    <t>§ 0920</t>
  </si>
  <si>
    <t>§ 0970</t>
  </si>
  <si>
    <t>§ 2650</t>
  </si>
  <si>
    <t>Razem</t>
  </si>
  <si>
    <t>II. WYKONANIE KOSZTÓW OGÓŁEM</t>
  </si>
  <si>
    <t>Wykonanie kosztów wynagrodzeń przedstawia się następująco:</t>
  </si>
  <si>
    <t>Nazwa</t>
  </si>
  <si>
    <t>Wynagrodzenia osobowe</t>
  </si>
  <si>
    <t>Dodatkowe wynagrodzenie roczne</t>
  </si>
  <si>
    <t>Składki na ubezpieczenie społeczne</t>
  </si>
  <si>
    <t>Składki na FP</t>
  </si>
  <si>
    <t>Wynagrodzenia bezosobowe</t>
  </si>
  <si>
    <t>Wpłaty na PPK</t>
  </si>
  <si>
    <t>2. Wydatki rzeczowe</t>
  </si>
  <si>
    <t xml:space="preserve"> </t>
  </si>
  <si>
    <t>- wykonania badań wstępnych oraz okresowych pracowników ośrodka.</t>
  </si>
  <si>
    <t>- opłat za gospodarowanie odpadami komunalnymi.</t>
  </si>
  <si>
    <t>- nieodliczonego podatku VAT od zakupów towarów i usług.</t>
  </si>
  <si>
    <t>Stan środków obrotowych netto na koniec okresu sprawozdawczego wynosi :</t>
  </si>
  <si>
    <t>Wykonanie:</t>
  </si>
  <si>
    <t>1.     Wykonanie przychodów:</t>
  </si>
  <si>
    <t>Lp.</t>
  </si>
  <si>
    <t>Przedmiot najmu</t>
  </si>
  <si>
    <t>Kwota</t>
  </si>
  <si>
    <t>Wynajem pomieszczeń</t>
  </si>
  <si>
    <t>Wynajem powierzchni</t>
  </si>
  <si>
    <t>Wynajem boiska</t>
  </si>
  <si>
    <t>Wynajem toru łuczniczego</t>
  </si>
  <si>
    <t>Wynajem toru basenowego</t>
  </si>
  <si>
    <t>Wynajem brodzika</t>
  </si>
  <si>
    <t>Wynajem basenu rekreacyjnego</t>
  </si>
  <si>
    <t>Wynajem sali gimnastycznej</t>
  </si>
  <si>
    <t>Wynajem urządzeń sportowych</t>
  </si>
  <si>
    <t>Wynajem Parkingu</t>
  </si>
  <si>
    <t>Wpływy z usług</t>
  </si>
  <si>
    <t>Pływalnia</t>
  </si>
  <si>
    <t>Siłownia</t>
  </si>
  <si>
    <t>Fitness</t>
  </si>
  <si>
    <t>Sauna</t>
  </si>
  <si>
    <t>Odnowa bioligiczna</t>
  </si>
  <si>
    <t>Lodowisko</t>
  </si>
  <si>
    <t>Tenis stołowy</t>
  </si>
  <si>
    <t>Skatepark</t>
  </si>
  <si>
    <t>Półkolonie</t>
  </si>
  <si>
    <t>Żoliborska Szkoła Footballu</t>
  </si>
  <si>
    <t>Sprawozdanie opisowe Ośrodka Sportu i Rekreacji m.st. Warszawy w Dzielnicy Żoliborz</t>
  </si>
  <si>
    <t>wydatki osobowe nie zaliczane do wynagrodzeń</t>
  </si>
  <si>
    <t>wpłaty na Państwowy Funduszu Rehablitacji Osób Niepełnosprawnych</t>
  </si>
  <si>
    <t>nagrody w konkursach</t>
  </si>
  <si>
    <t>zakup materiałów i wyposażenia</t>
  </si>
  <si>
    <t>zakup energii</t>
  </si>
  <si>
    <t>zakup usług remontowych</t>
  </si>
  <si>
    <t>zakup usług zdrowotnych</t>
  </si>
  <si>
    <t>zakup usług pozostałych</t>
  </si>
  <si>
    <t xml:space="preserve">opłaty z tytułu zakupu usług telekomunikacyjnych </t>
  </si>
  <si>
    <t>zakup usług obejmujących wykonanie ekspertyz, analiz i opinii</t>
  </si>
  <si>
    <t>podróże służbowe krajowe</t>
  </si>
  <si>
    <t>różne opłaty i składki</t>
  </si>
  <si>
    <t>odpisy na zakładowy fundusz świadczeń socjalnych</t>
  </si>
  <si>
    <t>opłaty na rzecz budżetów jst</t>
  </si>
  <si>
    <t>podatek od towarów i usług (VAT)</t>
  </si>
  <si>
    <t>Pozostałe odsetki</t>
  </si>
  <si>
    <t>koszty postęp sad i prokuratorskiego</t>
  </si>
  <si>
    <t>szkolenia pracowników niebędących członkami korpusu służby cywilnej</t>
  </si>
  <si>
    <t>wynajem Tana Water</t>
  </si>
  <si>
    <t>materiały biurowe</t>
  </si>
  <si>
    <t>materiały hydrauliczne</t>
  </si>
  <si>
    <t>obsługa bhp</t>
  </si>
  <si>
    <t>usługi transportowe</t>
  </si>
  <si>
    <t>usługi pocztowe</t>
  </si>
  <si>
    <t>usługi ratownicze</t>
  </si>
  <si>
    <t>usługi ochrony</t>
  </si>
  <si>
    <t>obsługa monitoringu</t>
  </si>
  <si>
    <t>przeglądy urządzeń</t>
  </si>
  <si>
    <t>środki czystości</t>
  </si>
  <si>
    <t>środki basenowe</t>
  </si>
  <si>
    <t>ścieki</t>
  </si>
  <si>
    <t xml:space="preserve">                                  </t>
  </si>
  <si>
    <t>% wykonania planu</t>
  </si>
  <si>
    <t>W paragrafie 4520 „ Opłaty na rzecz budżetów jednostek samorządu terytorialnego” koszty w kwocie 53 678,40 zł dotyczą:</t>
  </si>
  <si>
    <t>koszty przesyłek</t>
  </si>
  <si>
    <t>serwis toalet</t>
  </si>
  <si>
    <t>obsługa informatyczna</t>
  </si>
  <si>
    <t>Nazwa usługi</t>
  </si>
  <si>
    <t>% wykonanie planu</t>
  </si>
  <si>
    <t>Ośrodek realizuje swą działalność statutową w jednej placówce składającej się z pływalni, sali gimnastycznej, siłowni, sauny, odnowy biologicznej, lodowiska/skateparku, boisk piłkarskich i parkingu.</t>
  </si>
  <si>
    <t>Wpływy za media od podmiotów wynajmujących pomieszczenia</t>
  </si>
  <si>
    <t>Sprzedaży biletów i karnetów za korzystanie w sposób zgodny z przeznaczeniem z następujących obiektów oraz wpływy za media od podmiotów wynajmujących pomieszczenia:</t>
  </si>
  <si>
    <t>Plan stanu środków obrotowych netto na początek okresu sprawozdawczego wynosi 250 000,00 zł, a wykonanie wynosi 250 000 zł.</t>
  </si>
  <si>
    <t>zakup środków żywności</t>
  </si>
  <si>
    <t>W paragrafie 3020 „ Wydatki osobowe niezaliczone do wynagrodzeń” koszty wyniosły 14 998,94 zł i kształtują się następująco:</t>
  </si>
  <si>
    <t>Nazwa zakupionych materiałów i wyposażenia</t>
  </si>
  <si>
    <t>Koszt</t>
  </si>
  <si>
    <t>materiały techniczne</t>
  </si>
  <si>
    <t>materiały eksploatacyjne</t>
  </si>
  <si>
    <t>nawozy</t>
  </si>
  <si>
    <t>Podsumowanie</t>
  </si>
  <si>
    <t>1.     Wynagrodzenia i pochodne:</t>
  </si>
  <si>
    <t>prowadzenie zajęć</t>
  </si>
  <si>
    <t>wymiana mat</t>
  </si>
  <si>
    <t>obsługa stacji uzdatniania wody basenowej</t>
  </si>
  <si>
    <t>usługa inspektora danych osobowych</t>
  </si>
  <si>
    <t>usługi organizacji półkolonii</t>
  </si>
  <si>
    <t>za okres 01.01.2025 r. – 31.12.2025 r.</t>
  </si>
  <si>
    <t>Plan i wykonanie przychodów za okres 01.01.2025 r. – 31.12.2025 r. przedstawia się następująco:</t>
  </si>
  <si>
    <t>Wykonanie kosztów za okres od 01.01.2025 r. do 31.12.2025 r. przedstawia się następująco:</t>
  </si>
  <si>
    <t>Plan  - 300 000,00 zł</t>
  </si>
  <si>
    <t>Wykonanie – 300 000,00 zł.</t>
  </si>
  <si>
    <t>Wynajem skateparku</t>
  </si>
  <si>
    <t>tj. 98,62 %</t>
  </si>
  <si>
    <t>W paragrafie 0750 „ Dochody z najmu i dzierżawy składników majątkowych Skarbu Państwa, jednostek samorządu terytorialnego lub innych jednostek zaliczanych do sektora finansów publicznych oraz innych umów o podobnym charakterze” osiągnięto przychód  w kwocie 3 437 102,98 zł z następujących tytułów:</t>
  </si>
  <si>
    <r>
      <t>W paragrafie 0830 „ Wpływy z usług”</t>
    </r>
    <r>
      <rPr>
        <sz val="10.5"/>
        <color theme="1"/>
        <rFont val="Calibri"/>
        <family val="2"/>
        <charset val="238"/>
        <scheme val="minor"/>
      </rPr>
      <t xml:space="preserve"> </t>
    </r>
    <r>
      <rPr>
        <b/>
        <sz val="10.5"/>
        <color theme="1"/>
        <rFont val="Calibri"/>
        <family val="2"/>
        <charset val="238"/>
        <scheme val="minor"/>
      </rPr>
      <t>osiągnięto przychód w kwocie 8 431 209,67 zł z następujących tytułów:</t>
    </r>
  </si>
  <si>
    <t>W paragrafie 0920 „ Pozostałe odsetki” osiągnięto przychód w kwocie 33 908,56 zł z tytułu: odsetek od należności.</t>
  </si>
  <si>
    <t>W paragrafie 0970 „ Wpływy z różnych dochodów” osiągnięto przychód w kwocie 281 931,02 zł z tytułu:</t>
  </si>
  <si>
    <t xml:space="preserve">Zaplanowana dotacja przedmiotowa dla ośrodka w wysokości 3 109 954,00 zł została wykonana w 100,00 % planu. </t>
  </si>
  <si>
    <t>- usługi sponsoringu i reklamy – 195 107,82 zł</t>
  </si>
  <si>
    <t>- kary umowne - 4 250,00 zł</t>
  </si>
  <si>
    <t>- inne przychody – 82 573,20 zł.</t>
  </si>
  <si>
    <t>W paragrafie 4170 „ Wynagrodzenia bezosobowe” koszt umów zleceń to kwota 341 359,88 zł w szczególności z tytułu prowadzenia zajęć nauczania i doskonalenia pływania, prowadzenia zajęć aqua aerobic,  obsługi zamówień publicznych, renowacji boisk.</t>
  </si>
  <si>
    <t>W paragrafie 4140 „ Wpłaty na Państwowy Fundusz Rehabilitacji Osób Niepełnosprawnych” poniesiono koszt składki w wysokości 41 959,00 zł zgodnie z art. 21 ust. 1 Ustawy o rehabilitacji zawodowej i społecznej oraz zatrudnianiu osób niepełnosprawnych z dnia 27 sierpnia 1997 r.</t>
  </si>
  <si>
    <t>- zwrot za okulary – 338,20 zł,</t>
  </si>
  <si>
    <t>- zakup odzieży (BHP) – 16 811,96 zł</t>
  </si>
  <si>
    <t>- ekwiwalent za pranie odzieży – 6 680,00 zł,</t>
  </si>
  <si>
    <t>W paragrafie 4190 nagrody w konkursach koszty wyniosły 39 425,97 zł. Środki zostały przeznaczone na zakup nagród w organizowanych konkursach.</t>
  </si>
  <si>
    <t xml:space="preserve">W paragrafie 4210 „ Zakup materiałów i wyposażenia” wykonanie wyniosło 725 458,58 zł i kształtuje się następująco:             </t>
  </si>
  <si>
    <t>wyposażenie (m.in. meble, telefon, sprzęt sportowy, komputery i monitory, ekran, winda do rzutnika, niszczarki, kuchenka mikrofalowa, odkurzacz, telewizory, stoły do tenisa)</t>
  </si>
  <si>
    <t>paliwo (do urządzeń typu: kosiarka, glebogryzarka,  wertykulator, ciągnik; samochodu)</t>
  </si>
  <si>
    <t xml:space="preserve">pozostałe (m.in. artykuły elektryczne, paski do szafek, rolki parkometrowe, akcesoria do saunarium, artykuły malarskie, części do odkurzacza, noże do kosiarki, części do uzdatniania wody, kable do komputera, akcesoria malarskie, farby do oznaczania linii na boiskach, środki owadobójcze itp.). </t>
  </si>
  <si>
    <t>- energia elektryczna – 837 174,07 zł,</t>
  </si>
  <si>
    <t>- energia cieplna –  894 211,07 zł,</t>
  </si>
  <si>
    <t>- woda – 166 361,57 zł.</t>
  </si>
  <si>
    <t>- butla z gazem - 1 634,20 zł.</t>
  </si>
  <si>
    <t>W paragrafie 4260 „ Zakup energii” wykonanie wyniosło 1 899 380,91 zł i kształtuje się następująco:</t>
  </si>
  <si>
    <t xml:space="preserve">W paragrafie 4270 „ Zakup usług remontowych” koszty w wysokości 325 797,32 zł dotyczą: </t>
  </si>
  <si>
    <t>- konserwacji urządzeń i sprzętu: m.in. dźwigów, sprzętu na siłowni, systemów ppoż, systemu parkingowego – 79 534,03 zł,</t>
  </si>
  <si>
    <t>- naprawy: m.in. kas parkingowych, zjażdzalni wodnej, drukarki, szlabanu, klimatyzatorów, podnośnika towarowego, reduktora, odkurzacza podwodnego, kosiarki, central wentylacji - 90 598,89 zł,</t>
  </si>
  <si>
    <t>- remont m.in.: natrysków damskich i męskich (w części odnowa), pomp obiegowych - 155 664,40 zł.</t>
  </si>
  <si>
    <t>W paragrafie 4280 „ Zakup usług zdrowotnych” koszty w wysokości 14 084,40 zł dotyczą:</t>
  </si>
  <si>
    <t>W paragrafie 4300 „ Zakup usług pozostałych” wykonanie wyniosło 2 328 246,23 zł i kształtuje się następująco:</t>
  </si>
  <si>
    <t>usługi prawne</t>
  </si>
  <si>
    <t>usługi sprzątania pomieszczeń</t>
  </si>
  <si>
    <t xml:space="preserve">W paragrafie 4360 „ Opłaty z tytułu zakupu usług telekomunikacyjnych” koszty wyniosły 14 366,95 zł i są to:             </t>
  </si>
  <si>
    <t>- koszty Internetu – 10 494,00 zł.</t>
  </si>
  <si>
    <r>
      <t>-</t>
    </r>
    <r>
      <rPr>
        <b/>
        <sz val="10.5"/>
        <color theme="1"/>
        <rFont val="Calibri"/>
        <family val="2"/>
        <charset val="238"/>
        <scheme val="minor"/>
      </rPr>
      <t xml:space="preserve"> </t>
    </r>
    <r>
      <rPr>
        <sz val="10.5"/>
        <color theme="1"/>
        <rFont val="Calibri"/>
        <family val="2"/>
        <charset val="238"/>
        <scheme val="minor"/>
      </rPr>
      <t>koszty telefonii komórkowej – 1 675,67 zł,</t>
    </r>
  </si>
  <si>
    <r>
      <t>-</t>
    </r>
    <r>
      <rPr>
        <b/>
        <sz val="10.5"/>
        <color theme="1"/>
        <rFont val="Calibri"/>
        <family val="2"/>
        <charset val="238"/>
        <scheme val="minor"/>
      </rPr>
      <t xml:space="preserve"> </t>
    </r>
    <r>
      <rPr>
        <sz val="10.5"/>
        <color theme="1"/>
        <rFont val="Calibri"/>
        <family val="2"/>
        <charset val="238"/>
        <scheme val="minor"/>
      </rPr>
      <t>koszty telefonii stacjonarnej – 2 197,28 zł,</t>
    </r>
  </si>
  <si>
    <t>W paragrafie 4390 „ Zakup usług obejmujących wykonanie ekspertyz, analiz i opinii” koszty wyniosły 63 401,00 zł i są to koszty badania i analizy wody na pływalni, opinia techniczna dokumentacji projektowo-kosztorysowej wykonanej przez Wykonawcę BBC Best Building Consultants Sp. z o.o. oraz wykonanie świadectw charakterystyki energetycznej budynku i lokali użytkowych.</t>
  </si>
  <si>
    <t>W paragrafie 4410 „ Podróże służbowe krajowe” koszty wyniosły 21 235,86 zł i są to:</t>
  </si>
  <si>
    <t>- koszty ryczałtów samochodowych - 21 235,86 zł,</t>
  </si>
  <si>
    <t xml:space="preserve">W paragrafie 4430 „ Różne opłaty i składki” koszty wyniosły 37 883,87 zł i dotyczą: </t>
  </si>
  <si>
    <t>- badania okresowe urządzenia dźwigowego - 1 510 zł.</t>
  </si>
  <si>
    <t>- opłaty z tyt. publiczenego odtwarzania utworów - 13 488,96 zł,</t>
  </si>
  <si>
    <t>- ubezpieczenia majątku ośrodka za 2025 r. - 22 884,91 zł,</t>
  </si>
  <si>
    <t xml:space="preserve">W paragrafie 4440 „ Odpisy na ZFŚS” koszty wyniosły 161 279,75 zł. </t>
  </si>
  <si>
    <t xml:space="preserve">W paragrafie 4530 „Podatek od towarów i usług” koszty w kwocie 224 833,28 zł dotyczą :  </t>
  </si>
  <si>
    <t>- zapłacone w 2025 r. odsetki dot. wynagrodzenia na rzecz byłego pracownika.</t>
  </si>
  <si>
    <t xml:space="preserve">W paragrafie 4580 „Pozostałe odsetki” koszty w kwocie 461,13 zł dotyczą :  </t>
  </si>
  <si>
    <t xml:space="preserve">W paragrafie 4700 „Szkolenia pracowników niebędących członkami korpusu służby cywilnej” koszty w wysokości 22 507,61 zł dotyczą udziału pracowników ośrodka w szkoleniach z wybranego obszaru.              </t>
  </si>
  <si>
    <t>- koszty sądowe - 15 208,29 zł.</t>
  </si>
  <si>
    <t>- rezerwa tyt. kosztów sądowych w związku z toczącymi się postępowaniami sądowymi - 72 937,90 zł,</t>
  </si>
  <si>
    <t xml:space="preserve">W paragrafie 4610 „Koszty postępowania sądowego i prokuratorskiego” poniesiono koszty w kwocie 88 146,19 zł.  </t>
  </si>
  <si>
    <t>Środki własne zarezerwowane na inwestycje (z lat ubegłych):</t>
  </si>
  <si>
    <t>- wykonanie projektu modernizacji wybranych wnętrz korytarzy - 25 324,80 zł,</t>
  </si>
  <si>
    <t>- opłata za sporządzenie i wydanie mapy ewidencyjnej działki 1 450,90 zł,</t>
  </si>
  <si>
    <t xml:space="preserve"> - modernizacji oświetlenia głównego i pomocniczego hali basenowej - 280 683,20  zł,</t>
  </si>
  <si>
    <t>W paragrafie 6070 Wydatki inwestycyjne samorządowych zakładów budżetowych poniesiono koszty w kwocie 307 458,90 zł na wykonanie:</t>
  </si>
  <si>
    <r>
      <t>W paragrafie 6080 Zakupy inwestycyjne</t>
    </r>
    <r>
      <rPr>
        <sz val="10.5"/>
        <color theme="1"/>
        <rFont val="Calibri"/>
        <family val="2"/>
        <charset val="238"/>
        <scheme val="minor"/>
      </rPr>
      <t xml:space="preserve"> </t>
    </r>
    <r>
      <rPr>
        <b/>
        <sz val="10.5"/>
        <color theme="1"/>
        <rFont val="Calibri"/>
        <family val="2"/>
        <charset val="238"/>
        <scheme val="minor"/>
      </rPr>
      <t>samorządowych zakładów budżetowych poniesiono koszty w wysokości 229 942,58 zł, w tym:</t>
    </r>
  </si>
  <si>
    <t>- wertykulator i zamiatarka do pielęgnacji boisk - 98 133,60 zł,</t>
  </si>
  <si>
    <t>- traktorek ogrodowy - 25 096,60 zł,</t>
  </si>
  <si>
    <t xml:space="preserve">- wózek transportowy elektryczny - 75 763,36 zł, </t>
  </si>
  <si>
    <t>- maszyna szorująco-zbierająca do sprzątania - 16 777,68 zł,</t>
  </si>
  <si>
    <t>- podium - 14 171,34 zł.</t>
  </si>
  <si>
    <t>- modernizacja oświetlenia awaryjno - ewakuacyjnego (III etap) - (uworzona rezerwa w 2024 r. w kwocie 96 000 zł) - modernizacja zrealizowana w 2025 r. - 95 991,54 zł.</t>
  </si>
  <si>
    <t>- modernizacja holu głównego i kas w budynku pływalni - 76 874,00 zł (rezerwa utworzona w 2024 r.)</t>
  </si>
  <si>
    <r>
      <t xml:space="preserve">Koszty w kwocie </t>
    </r>
    <r>
      <rPr>
        <b/>
        <sz val="10.5"/>
        <rFont val="Calibri"/>
        <family val="2"/>
        <charset val="238"/>
        <scheme val="minor"/>
      </rPr>
      <t>120 569,31 zł</t>
    </r>
    <r>
      <rPr>
        <sz val="10.5"/>
        <rFont val="Calibri"/>
        <family val="2"/>
        <charset val="238"/>
        <scheme val="minor"/>
      </rPr>
      <t xml:space="preserve"> to pozostałe koszty operacyjne i koszty finansowe z tytułu:</t>
    </r>
  </si>
  <si>
    <t>- odpisu aktualizującego należności i odsetki od tych należności na kwotę 27 981,21 zł,</t>
  </si>
  <si>
    <t>- korekta roczna VAT - 92 088,10 zł</t>
  </si>
  <si>
    <t>- franszyzna redukcyjna z tyt. wypłaty odszkodowania za zniszczony szlaban - 500,00 zł,</t>
  </si>
  <si>
    <t>Pozostałe przychody w kwocie 502 889,44 zł to pozostałe przychody operacyjne uzyskane z tytułu:  nadwyżki środków obrotowych w kwocie 408 854,03 zł, rozwiązanie odpisu aktualizującego od należności w kwocie 82,59 zł na skutek zapłaty, korekta wskaźnika VAT w kwocie 76 311,66 zł, nadpłata płatnika składek społecznych w kwocie 14 039,26 zł, wypłata odszkodowania z tytułu uszkodzonego szlabanu w kwocie 3 593,44 zł oraz inne pozostałe przychody operacyjne w kwocie 8,46 zł.</t>
  </si>
  <si>
    <t>pozostałe (m.in. dostęp do platformy e-Zamawiający, licencje, usł. hostingowe, aktualizacja oprogramowania finansowo-księgowego i kadrowo-płacowego, odnowienie podpisów kwalfikowanych, serwisy urządzeń, dzierżawa maszyny do konserwacji lodu i agregatu chłodniczego na potrzeby lodowiska, koszty organizacji zawodów pływackich, montaż oświetlenia podwodnego, wydruk wieloformatowych plakatów).</t>
  </si>
  <si>
    <t>Średnie zatrudnienie w 2025 r. wyniosło 55,53 etatu. </t>
  </si>
  <si>
    <t>Średnie wynagrodzenie w  2025 r. z umów o pracę wyniosło 10 046,96 zł.</t>
  </si>
  <si>
    <t>W paragrafie 4010 „ Wynagrodzenia osobowe” koszt wynagrodzeń to kwota 6 694 893,57 zł, w tym wynagrodzenia z tytułu zawartych umów o pracę w wysokości 4 611 970,92 zł, nagród jubileuszowych w wysokości 139 270,71 zł, premii w wysokości 1 075 456,40 zł, premii uznaniownych w kwocie 704 000,00 zł, dodatków motywacyjnych w kwocie 60 000,00 zł oraz ekwiwalentów za urlop w wysokości 6 854,24 zł.</t>
  </si>
  <si>
    <t>Załącznik Nr 9</t>
  </si>
  <si>
    <t>Zarządu Dzielnicy Żoliborz</t>
  </si>
  <si>
    <t>m.st. Warszawy</t>
  </si>
  <si>
    <t>do Uchwały 718/2026</t>
  </si>
  <si>
    <t>z 24.02.2026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</si>
</sst>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43" formatCode="_-* #,##0.00_-;\-* #,##0.00_-;_-* &quot;-&quot;??_-;_-@_-"/>
    <numFmt numFmtId="164" formatCode="_-* #,##0.00\ _z_ł_-;\-* #,##0.00\ _z_ł_-;_-* &quot;-&quot;??\ _z_ł_-;_-@_-"/>
  </numFmts>
  <fonts count="31">
    <font>
      <sz val="11"/>
      <color theme="1"/>
      <name val="Calibri"/>
      <family val="2"/>
      <charset val="238"/>
      <scheme val="minor"/>
    </font>
    <font>
      <sz val="11"/>
      <color theme="1"/>
      <name val="Calibri"/>
      <family val="2"/>
      <charset val="238"/>
      <scheme val="minor"/>
    </font>
    <font>
      <b/>
      <sz val="12"/>
      <color theme="1"/>
      <name val="Calibri"/>
      <family val="2"/>
      <charset val="238"/>
      <scheme val="minor"/>
    </font>
    <font>
      <b/>
      <u/>
      <sz val="12"/>
      <color theme="1"/>
      <name val="Calibri"/>
      <family val="2"/>
      <charset val="238"/>
      <scheme val="minor"/>
    </font>
    <font>
      <sz val="12"/>
      <color theme="1"/>
      <name val="Calibri"/>
      <family val="2"/>
      <charset val="238"/>
      <scheme val="minor"/>
    </font>
    <font>
      <b/>
      <sz val="10.5"/>
      <color theme="1"/>
      <name val="Calibri"/>
      <family val="2"/>
      <charset val="238"/>
      <scheme val="minor"/>
    </font>
    <font>
      <sz val="10.5"/>
      <color theme="1"/>
      <name val="Calibri"/>
      <family val="2"/>
      <charset val="238"/>
      <scheme val="minor"/>
    </font>
    <font>
      <b/>
      <u/>
      <sz val="10.5"/>
      <color theme="1"/>
      <name val="Calibri"/>
      <family val="2"/>
      <charset val="238"/>
      <scheme val="minor"/>
    </font>
    <font>
      <sz val="10.5"/>
      <color rgb="FFFF0000"/>
      <name val="Calibri"/>
      <family val="2"/>
      <charset val="238"/>
      <scheme val="minor"/>
    </font>
    <font>
      <b/>
      <sz val="10.5"/>
      <name val="Calibri"/>
      <family val="2"/>
      <charset val="238"/>
      <scheme val="minor"/>
    </font>
    <font>
      <sz val="11"/>
      <color theme="1"/>
      <name val="Czcionka tekstu podstawowego"/>
      <family val="2"/>
      <charset val="238"/>
    </font>
    <font>
      <sz val="10.5"/>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14"/>
      <name val="Verdana"/>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0" fillId="0" borderId="0" applyFont="0" applyFill="0" applyBorder="0" applyAlignment="0" applyProtection="0"/>
    <xf numFmtId="0" fontId="10" fillId="0" borderId="0"/>
    <xf numFmtId="0" fontId="12" fillId="0" borderId="0" applyNumberFormat="0" applyFill="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13" applyNumberFormat="0" applyAlignment="0" applyProtection="0"/>
    <xf numFmtId="0" fontId="20" fillId="6" borderId="14" applyNumberFormat="0" applyAlignment="0" applyProtection="0"/>
    <xf numFmtId="0" fontId="21" fillId="6" borderId="13" applyNumberFormat="0" applyAlignment="0" applyProtection="0"/>
    <xf numFmtId="0" fontId="22" fillId="0" borderId="15" applyNumberFormat="0" applyFill="0" applyAlignment="0" applyProtection="0"/>
    <xf numFmtId="0" fontId="23" fillId="7" borderId="1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28" fillId="0" borderId="0"/>
    <xf numFmtId="0" fontId="1" fillId="0" borderId="0"/>
    <xf numFmtId="0" fontId="29" fillId="0" borderId="0"/>
    <xf numFmtId="0" fontId="1" fillId="0" borderId="0"/>
    <xf numFmtId="164" fontId="28"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17" applyNumberFormat="0" applyFont="0" applyAlignment="0" applyProtection="0"/>
    <xf numFmtId="43"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8" borderId="17" applyNumberFormat="0" applyFont="0" applyAlignment="0" applyProtection="0"/>
    <xf numFmtId="0" fontId="1" fillId="0" borderId="0"/>
    <xf numFmtId="0" fontId="1" fillId="0" borderId="0"/>
    <xf numFmtId="0" fontId="1" fillId="0" borderId="0"/>
    <xf numFmtId="0" fontId="28" fillId="0" borderId="0"/>
  </cellStyleXfs>
  <cellXfs count="73">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43" fontId="0" fillId="0" borderId="0" xfId="1" applyFont="1"/>
    <xf numFmtId="0" fontId="5" fillId="0" borderId="0" xfId="0" applyFont="1" applyAlignment="1">
      <alignment horizontal="left" vertical="center"/>
    </xf>
    <xf numFmtId="0" fontId="6" fillId="0" borderId="0" xfId="0" applyFont="1"/>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0" fontId="5" fillId="0" borderId="0" xfId="0" applyFont="1"/>
    <xf numFmtId="0" fontId="5"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justify"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wrapText="1"/>
    </xf>
    <xf numFmtId="0" fontId="6" fillId="0" borderId="3" xfId="0" applyFont="1" applyBorder="1" applyAlignment="1">
      <alignment horizontal="left" vertical="center"/>
    </xf>
    <xf numFmtId="43" fontId="6" fillId="0" borderId="3" xfId="1" applyFont="1" applyBorder="1" applyAlignment="1">
      <alignment horizontal="left" vertical="center"/>
    </xf>
    <xf numFmtId="10" fontId="6" fillId="0" borderId="4" xfId="2" applyNumberFormat="1" applyFont="1" applyBorder="1" applyAlignment="1">
      <alignment horizontal="right" vertical="center" wrapText="1"/>
    </xf>
    <xf numFmtId="0" fontId="5" fillId="0" borderId="3" xfId="0" applyFont="1" applyBorder="1" applyAlignment="1">
      <alignment horizontal="left" vertical="center"/>
    </xf>
    <xf numFmtId="43" fontId="5" fillId="0" borderId="4" xfId="0" applyNumberFormat="1" applyFont="1" applyBorder="1" applyAlignment="1">
      <alignment horizontal="center" vertical="center" wrapText="1"/>
    </xf>
    <xf numFmtId="0" fontId="5" fillId="0" borderId="5" xfId="0" applyFont="1" applyBorder="1" applyAlignment="1">
      <alignment horizontal="center" vertical="center"/>
    </xf>
    <xf numFmtId="43" fontId="6" fillId="0" borderId="0" xfId="1" applyFont="1"/>
    <xf numFmtId="0" fontId="6" fillId="0" borderId="5" xfId="0" applyFont="1" applyBorder="1"/>
    <xf numFmtId="43" fontId="5" fillId="0" borderId="5" xfId="0" applyNumberFormat="1" applyFont="1" applyBorder="1"/>
    <xf numFmtId="43" fontId="5" fillId="0" borderId="5" xfId="1" applyFont="1" applyBorder="1" applyAlignment="1">
      <alignment horizontal="center" vertical="center"/>
    </xf>
    <xf numFmtId="0" fontId="5" fillId="0" borderId="0" xfId="0" applyFont="1" applyAlignment="1">
      <alignment horizontal="justify" vertical="center" wrapText="1"/>
    </xf>
    <xf numFmtId="0" fontId="6" fillId="0" borderId="0" xfId="0" applyFont="1" applyAlignment="1">
      <alignment horizontal="left"/>
    </xf>
    <xf numFmtId="0" fontId="6" fillId="0" borderId="0" xfId="0" quotePrefix="1" applyFont="1" applyAlignment="1">
      <alignment horizontal="left" vertical="center"/>
    </xf>
    <xf numFmtId="0" fontId="5" fillId="0" borderId="6" xfId="0" applyFont="1" applyBorder="1" applyAlignment="1">
      <alignment horizontal="center" vertical="center" wrapText="1"/>
    </xf>
    <xf numFmtId="43" fontId="6" fillId="0" borderId="0" xfId="0" applyNumberFormat="1" applyFont="1"/>
    <xf numFmtId="10" fontId="6" fillId="0" borderId="0" xfId="2" applyNumberFormat="1" applyFont="1"/>
    <xf numFmtId="0" fontId="5" fillId="0" borderId="6" xfId="0" applyFont="1" applyBorder="1"/>
    <xf numFmtId="43" fontId="5" fillId="0" borderId="6" xfId="0" applyNumberFormat="1" applyFont="1" applyBorder="1"/>
    <xf numFmtId="10" fontId="5" fillId="0" borderId="6" xfId="2" applyNumberFormat="1" applyFont="1" applyBorder="1"/>
    <xf numFmtId="0" fontId="5" fillId="0" borderId="7" xfId="0" applyFont="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vertical="center" wrapText="1"/>
    </xf>
    <xf numFmtId="43" fontId="6" fillId="0" borderId="7" xfId="1" applyFont="1" applyBorder="1" applyAlignment="1">
      <alignment vertical="center"/>
    </xf>
    <xf numFmtId="10" fontId="6" fillId="0" borderId="7" xfId="2" applyNumberFormat="1" applyFont="1" applyBorder="1" applyAlignment="1">
      <alignment vertical="center"/>
    </xf>
    <xf numFmtId="43" fontId="5" fillId="0" borderId="7" xfId="1" applyFont="1" applyBorder="1" applyAlignment="1">
      <alignment horizontal="center" vertical="center" wrapText="1"/>
    </xf>
    <xf numFmtId="0" fontId="8" fillId="0" borderId="0" xfId="0" applyFont="1" applyAlignment="1">
      <alignment horizontal="left" vertical="center"/>
    </xf>
    <xf numFmtId="43" fontId="6" fillId="0" borderId="0" xfId="1" applyFont="1" applyAlignment="1">
      <alignment horizontal="left" vertical="center"/>
    </xf>
    <xf numFmtId="0" fontId="9" fillId="0" borderId="0" xfId="0" applyFont="1" applyAlignment="1">
      <alignment horizontal="justify" vertical="center" wrapText="1"/>
    </xf>
    <xf numFmtId="0" fontId="6" fillId="0" borderId="0" xfId="0" applyFont="1" applyAlignment="1">
      <alignment vertical="center"/>
    </xf>
    <xf numFmtId="43" fontId="6" fillId="0" borderId="0" xfId="1" applyFont="1" applyAlignment="1">
      <alignment vertical="center"/>
    </xf>
    <xf numFmtId="0" fontId="6" fillId="0" borderId="0" xfId="0" applyFont="1" applyAlignment="1">
      <alignment vertical="center" wrapText="1"/>
    </xf>
    <xf numFmtId="164" fontId="6" fillId="0" borderId="0" xfId="0" applyNumberFormat="1" applyFont="1"/>
    <xf numFmtId="10" fontId="5" fillId="0" borderId="7" xfId="2" applyNumberFormat="1" applyFont="1" applyBorder="1" applyAlignment="1">
      <alignment vertical="center"/>
    </xf>
    <xf numFmtId="0" fontId="6" fillId="0" borderId="0" xfId="0" quotePrefix="1" applyFont="1" applyAlignment="1">
      <alignment horizontal="center" vertical="center"/>
    </xf>
    <xf numFmtId="0" fontId="5" fillId="0" borderId="7" xfId="0" quotePrefix="1" applyFont="1" applyBorder="1" applyAlignment="1">
      <alignment horizontal="center" vertical="center"/>
    </xf>
    <xf numFmtId="43" fontId="5" fillId="0" borderId="7" xfId="1" applyFont="1" applyBorder="1" applyAlignment="1">
      <alignment vertical="center"/>
    </xf>
    <xf numFmtId="0" fontId="6" fillId="0" borderId="0" xfId="0" applyFont="1" applyAlignment="1">
      <alignment wrapText="1"/>
    </xf>
    <xf numFmtId="0" fontId="5" fillId="0" borderId="5" xfId="0" applyFont="1" applyBorder="1"/>
    <xf numFmtId="0" fontId="11" fillId="0" borderId="0" xfId="0" applyFont="1" applyAlignment="1">
      <alignment horizontal="left" vertical="center"/>
    </xf>
    <xf numFmtId="0" fontId="6" fillId="0" borderId="0" xfId="0" quotePrefix="1" applyFont="1" applyAlignment="1">
      <alignment horizontal="justify" vertical="center" wrapText="1"/>
    </xf>
    <xf numFmtId="0" fontId="9" fillId="0" borderId="0" xfId="0" applyFont="1" applyAlignment="1">
      <alignment horizontal="left" vertical="center"/>
    </xf>
    <xf numFmtId="10" fontId="30" fillId="0" borderId="0" xfId="117" applyNumberFormat="1" applyFont="1" applyAlignment="1">
      <alignment vertical="center"/>
    </xf>
    <xf numFmtId="3" fontId="30" fillId="0" borderId="0" xfId="117" applyNumberFormat="1" applyFont="1" applyAlignment="1">
      <alignment vertical="center"/>
    </xf>
    <xf numFmtId="0" fontId="6" fillId="0" borderId="0" xfId="0" quotePrefix="1" applyFont="1" applyAlignment="1">
      <alignment horizontal="justify" vertical="center" wrapText="1"/>
    </xf>
    <xf numFmtId="0" fontId="6" fillId="0" borderId="7" xfId="0" quotePrefix="1" applyFont="1" applyBorder="1" applyAlignment="1">
      <alignment horizontal="left" vertical="center"/>
    </xf>
    <xf numFmtId="0" fontId="5" fillId="0" borderId="0" xfId="0" applyFont="1" applyAlignment="1">
      <alignment horizontal="justify" vertical="center"/>
    </xf>
    <xf numFmtId="0" fontId="5" fillId="0" borderId="0" xfId="0" applyFont="1" applyAlignment="1">
      <alignment horizontal="justify" vertical="center" wrapText="1"/>
    </xf>
    <xf numFmtId="0" fontId="6" fillId="0" borderId="0" xfId="0" quotePrefix="1"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0" xfId="0" applyFont="1" applyAlignment="1">
      <alignment horizontal="justify" vertical="center" wrapText="1"/>
    </xf>
    <xf numFmtId="0" fontId="6" fillId="0" borderId="7" xfId="0" quotePrefix="1" applyFont="1" applyBorder="1" applyAlignment="1">
      <alignment horizontal="justify" vertical="center" wrapText="1"/>
    </xf>
    <xf numFmtId="0" fontId="5" fillId="0" borderId="7" xfId="0" quotePrefix="1" applyFont="1" applyBorder="1" applyAlignment="1">
      <alignment horizontal="right" vertical="center"/>
    </xf>
    <xf numFmtId="0" fontId="6" fillId="0" borderId="7" xfId="0" quotePrefix="1" applyFont="1" applyBorder="1" applyAlignment="1">
      <alignment horizontal="left" vertical="center" wrapText="1"/>
    </xf>
    <xf numFmtId="0" fontId="5" fillId="0" borderId="7" xfId="0" quotePrefix="1" applyFont="1" applyBorder="1" applyAlignment="1">
      <alignment horizontal="center" vertical="center"/>
    </xf>
  </cellXfs>
  <cellStyles count="118">
    <cellStyle name="20% — akcent 1" xfId="23" builtinId="30" customBuiltin="1"/>
    <cellStyle name="20% — akcent 1 2" xfId="94" xr:uid="{FED83946-3048-4E33-833E-89B208B74388}"/>
    <cellStyle name="20% — akcent 2" xfId="27" builtinId="34" customBuiltin="1"/>
    <cellStyle name="20% — akcent 2 2" xfId="95" xr:uid="{79385523-73C9-4F0F-8772-F825834AE30B}"/>
    <cellStyle name="20% — akcent 3" xfId="31" builtinId="38" customBuiltin="1"/>
    <cellStyle name="20% — akcent 3 2" xfId="96" xr:uid="{7215615B-75E3-4C49-9CAD-F778DC3F33FA}"/>
    <cellStyle name="20% — akcent 4" xfId="35" builtinId="42" customBuiltin="1"/>
    <cellStyle name="20% — akcent 4 2" xfId="97" xr:uid="{01F1C056-810C-439A-B51F-C74DE3622623}"/>
    <cellStyle name="20% — akcent 5" xfId="39" builtinId="46" customBuiltin="1"/>
    <cellStyle name="20% — akcent 5 2" xfId="98" xr:uid="{4B26E40B-A5E2-41C8-84DF-10F4AC79B31F}"/>
    <cellStyle name="20% — akcent 6" xfId="43" builtinId="50" customBuiltin="1"/>
    <cellStyle name="20% — akcent 6 2" xfId="99" xr:uid="{FD5C5A1B-63D1-45C3-8643-5732B076EB8D}"/>
    <cellStyle name="40% — akcent 1" xfId="24" builtinId="31" customBuiltin="1"/>
    <cellStyle name="40% — akcent 1 2" xfId="100" xr:uid="{F2330E06-FA36-477C-978A-79EF6AF6AF29}"/>
    <cellStyle name="40% — akcent 2" xfId="28" builtinId="35" customBuiltin="1"/>
    <cellStyle name="40% — akcent 2 2" xfId="101" xr:uid="{6355FCD6-2830-4B69-B9CA-DB51C58D1A71}"/>
    <cellStyle name="40% — akcent 3" xfId="32" builtinId="39" customBuiltin="1"/>
    <cellStyle name="40% — akcent 3 2" xfId="102" xr:uid="{09013ABD-6B9B-44D1-B738-836A0C3D2EBE}"/>
    <cellStyle name="40% — akcent 4" xfId="36" builtinId="43" customBuiltin="1"/>
    <cellStyle name="40% — akcent 4 2" xfId="103" xr:uid="{7CFCDB55-285E-4994-9518-4B5A12A0B8DC}"/>
    <cellStyle name="40% — akcent 5" xfId="40" builtinId="47" customBuiltin="1"/>
    <cellStyle name="40% — akcent 5 2" xfId="104" xr:uid="{A2E3D2E1-64BD-45CB-8850-5D91BC8365A3}"/>
    <cellStyle name="40% — akcent 6" xfId="44" builtinId="51" customBuiltin="1"/>
    <cellStyle name="40% — akcent 6 2" xfId="105" xr:uid="{03D5DF22-0964-473A-BE98-1E4AD29D0E9B}"/>
    <cellStyle name="60% — akcent 1" xfId="25" builtinId="32" customBuiltin="1"/>
    <cellStyle name="60% — akcent 1 2" xfId="106" xr:uid="{23137295-2F5E-4E8A-B7E0-A59F9D95B161}"/>
    <cellStyle name="60% — akcent 2" xfId="29" builtinId="36" customBuiltin="1"/>
    <cellStyle name="60% — akcent 2 2" xfId="107" xr:uid="{FDD0072E-F9D3-4E83-8EC5-A6F4D587B0DF}"/>
    <cellStyle name="60% — akcent 3" xfId="33" builtinId="40" customBuiltin="1"/>
    <cellStyle name="60% — akcent 3 2" xfId="108" xr:uid="{F25DBC99-D02D-4CB7-AA9A-BE27AC6BC54F}"/>
    <cellStyle name="60% — akcent 4" xfId="37" builtinId="44" customBuiltin="1"/>
    <cellStyle name="60% — akcent 4 2" xfId="109" xr:uid="{174D6637-7E52-4885-8425-35D280EC9F1C}"/>
    <cellStyle name="60% — akcent 5" xfId="41" builtinId="48" customBuiltin="1"/>
    <cellStyle name="60% — akcent 5 2" xfId="110" xr:uid="{ACA8BD5D-751A-40A7-A880-AA87173C6353}"/>
    <cellStyle name="60% — akcent 6" xfId="45" builtinId="52" customBuiltin="1"/>
    <cellStyle name="60% — akcent 6 2" xfId="111" xr:uid="{CD62D456-0898-4EF2-95F2-0B6C80ACAD8A}"/>
    <cellStyle name="Akcent 1" xfId="22" builtinId="29" customBuiltin="1"/>
    <cellStyle name="Akcent 2" xfId="26" builtinId="33" customBuiltin="1"/>
    <cellStyle name="Akcent 3" xfId="30" builtinId="37" customBuiltin="1"/>
    <cellStyle name="Akcent 4" xfId="34" builtinId="41" customBuiltin="1"/>
    <cellStyle name="Akcent 5" xfId="38" builtinId="45" customBuiltin="1"/>
    <cellStyle name="Akcent 6" xfId="42" builtinId="49" customBuiltin="1"/>
    <cellStyle name="Dane wejściowe" xfId="14" builtinId="20" customBuiltin="1"/>
    <cellStyle name="Dane wyjściowe" xfId="15" builtinId="21" customBuiltin="1"/>
    <cellStyle name="Dobry" xfId="11" builtinId="26" customBuiltin="1"/>
    <cellStyle name="Dziesiętny" xfId="1" builtinId="3"/>
    <cellStyle name="Dziesiętny 2" xfId="4" xr:uid="{0B0536A0-876F-48D4-BDE4-F431820ABD62}"/>
    <cellStyle name="Dziesiętny 2 2" xfId="93" xr:uid="{1DE384AF-914F-4ACE-B36C-DFBC2A5D3ABA}"/>
    <cellStyle name="Dziesiętny 2 3" xfId="53" xr:uid="{1B39BB00-4C0D-487C-8109-06D624315058}"/>
    <cellStyle name="Dziesiętny 3" xfId="54" xr:uid="{6594DA29-14D6-4AC6-966C-DAB4D8628187}"/>
    <cellStyle name="Dziesiętny 3 2" xfId="112" xr:uid="{E19EE070-263D-4DF0-B679-C86F460FFD40}"/>
    <cellStyle name="Dziesiętny 4" xfId="58" xr:uid="{9E37FF57-1BDF-4129-BB8D-E294EE5FAD57}"/>
    <cellStyle name="Dziesiętny 5" xfId="60" xr:uid="{E999CF4F-F748-4FDC-BF55-D32D67A8D4BA}"/>
    <cellStyle name="Dziesiętny 6" xfId="62" xr:uid="{91529F7D-DEA7-4FFD-A2D5-6F0AB44E2760}"/>
    <cellStyle name="Dziesiętny 7" xfId="70" xr:uid="{67D29973-6EE7-465D-ABCA-F003C9EA5A8C}"/>
    <cellStyle name="Dziesiętny 8" xfId="76" xr:uid="{454CBFEF-84AA-44F2-A119-3F91B22368B0}"/>
    <cellStyle name="Dziesiętny 9" xfId="46" xr:uid="{50CBCCEC-814C-42A6-B654-D8507817ACC5}"/>
    <cellStyle name="Komórka połączona" xfId="17" builtinId="24" customBuiltin="1"/>
    <cellStyle name="Komórka zaznaczona" xfId="18" builtinId="23" customBuiltin="1"/>
    <cellStyle name="Nagłówek 1" xfId="7" builtinId="16" customBuiltin="1"/>
    <cellStyle name="Nagłówek 2" xfId="8" builtinId="17" customBuiltin="1"/>
    <cellStyle name="Nagłówek 3" xfId="9" builtinId="18" customBuiltin="1"/>
    <cellStyle name="Nagłówek 4" xfId="10" builtinId="19" customBuiltin="1"/>
    <cellStyle name="Neutralny" xfId="13" builtinId="28" customBuiltin="1"/>
    <cellStyle name="Normalny" xfId="0" builtinId="0"/>
    <cellStyle name="Normalny 10" xfId="65" xr:uid="{DD6F97F1-8E7F-44C8-BDFA-6C1263F0E6AE}"/>
    <cellStyle name="Normalny 10 2" xfId="86" xr:uid="{335BB0AF-C861-4FA8-B26D-A7FCDA41C4AE}"/>
    <cellStyle name="Normalny 11" xfId="67" xr:uid="{AD6FF7AB-A15F-48D6-973C-F70F1FAA46C0}"/>
    <cellStyle name="Normalny 11 2" xfId="87" xr:uid="{00B1144D-2C80-478B-8AA2-6872FB2D5EBE}"/>
    <cellStyle name="Normalny 12" xfId="50" xr:uid="{50FDD19A-01B3-4756-8DE9-E40C5BF094A9}"/>
    <cellStyle name="Normalny 12 2" xfId="78" xr:uid="{33EBBC1C-1D04-4C10-8516-B96183E20553}"/>
    <cellStyle name="Normalny 13" xfId="69" xr:uid="{21AD4931-529A-4E05-8F3D-CE4D718FFD42}"/>
    <cellStyle name="Normalny 13 2" xfId="88" xr:uid="{1FC46760-C24B-4C5C-9266-7D120F56BE61}"/>
    <cellStyle name="Normalny 14" xfId="72" xr:uid="{65129897-09BB-4567-8C7F-C1A6B08EB0ED}"/>
    <cellStyle name="Normalny 14 2" xfId="89" xr:uid="{99D3354E-AE46-49F8-AD30-906BE10CB1FA}"/>
    <cellStyle name="Normalny 15" xfId="73" xr:uid="{060107CC-20A0-4B7E-A754-9F405FF2A24E}"/>
    <cellStyle name="Normalny 15 2" xfId="90" xr:uid="{2DC67B73-0DF5-4348-B79B-DE40C0903119}"/>
    <cellStyle name="Normalny 16" xfId="74" xr:uid="{5DF47C94-DEF3-4D7E-ACA0-E5F6AC9A6292}"/>
    <cellStyle name="Normalny 16 2" xfId="91" xr:uid="{76960A15-FD5B-425B-A05A-5C3670E635E1}"/>
    <cellStyle name="Normalny 17" xfId="75" xr:uid="{57EAA75D-1EDA-4C89-AAC8-ADD26A7BB6E2}"/>
    <cellStyle name="Normalny 18" xfId="114" xr:uid="{F3226725-4298-4D75-9052-371AC1E58D22}"/>
    <cellStyle name="Normalny 19" xfId="115" xr:uid="{F4D16B4D-1C92-43C1-B52B-230371626FC0}"/>
    <cellStyle name="Normalny 2" xfId="5" xr:uid="{FFA81F7B-D65B-4918-ACEB-E6694BEE0F08}"/>
    <cellStyle name="Normalny 2 2" xfId="49" xr:uid="{DAC8C723-A535-41C9-B5A1-5A66C0D21E9B}"/>
    <cellStyle name="Normalny 20" xfId="116" xr:uid="{17C38A31-73E8-4344-9235-B8C83CA34B87}"/>
    <cellStyle name="Normalny 25" xfId="51" xr:uid="{442921FE-CC9C-4DAB-A916-6D9F333C11C3}"/>
    <cellStyle name="Normalny 3" xfId="52" xr:uid="{6E0F2A38-3EA2-4E97-AAFE-DEB84C9EDF44}"/>
    <cellStyle name="Normalny 3 2" xfId="79" xr:uid="{3F069D15-9CE4-40C2-B640-3062B3C9DD20}"/>
    <cellStyle name="Normalny 4" xfId="55" xr:uid="{D5010F4D-9A90-43B6-B21A-6432E6F362C2}"/>
    <cellStyle name="Normalny 4 2" xfId="56" xr:uid="{22F4F48C-5C84-4F41-B1D0-562AB0BB7164}"/>
    <cellStyle name="Normalny 4 3" xfId="59" xr:uid="{5B303688-8C6C-44E7-8338-8AB5D1237FCE}"/>
    <cellStyle name="Normalny 4 4" xfId="66" xr:uid="{B4AA0D8D-633C-4EE9-9F63-E1293E8F685A}"/>
    <cellStyle name="Normalny 4 5" xfId="71" xr:uid="{8C4173FF-25D8-41DA-9554-F8C18F53F9D8}"/>
    <cellStyle name="Normalny 4 6" xfId="80" xr:uid="{84138E41-F9CB-49DF-8A33-F9CDE613FA31}"/>
    <cellStyle name="Normalny 5" xfId="57" xr:uid="{A53083DE-4CD0-4D2E-922D-6D6669DCDFF5}"/>
    <cellStyle name="Normalny 5 2" xfId="81" xr:uid="{39674753-8722-4F44-B2C3-B05459B572D2}"/>
    <cellStyle name="Normalny 6" xfId="3" xr:uid="{490E3FD8-4130-46D0-B52D-5AB84453CD3D}"/>
    <cellStyle name="Normalny 6 2" xfId="82" xr:uid="{D45BDD02-A8B4-4191-81AB-0BC39B29B192}"/>
    <cellStyle name="Normalny 7" xfId="61" xr:uid="{3A5CEB71-ACDA-4681-AB3E-36F856CE8440}"/>
    <cellStyle name="Normalny 7 2" xfId="83" xr:uid="{1429EE7D-DC44-4C6F-B648-593CB90C56D8}"/>
    <cellStyle name="Normalny 8" xfId="63" xr:uid="{C4BB8084-4A86-4481-B18A-D8FD132CB8DD}"/>
    <cellStyle name="Normalny 8 2" xfId="84" xr:uid="{CB06A5ED-B073-4C4F-A401-7251F6A54521}"/>
    <cellStyle name="Normalny 9" xfId="64" xr:uid="{96C0DE7B-2DC1-4C3F-B347-3F6A21DE364A}"/>
    <cellStyle name="Normalny 9 2" xfId="85" xr:uid="{7550CC94-19CD-4EE0-AC79-BFB483D4FE73}"/>
    <cellStyle name="Normalny 9 3" xfId="68" xr:uid="{24D8CD97-94B5-41EE-BC4E-6AF383317628}"/>
    <cellStyle name="Normalny_MATRYCA_BJB 2" xfId="117" xr:uid="{C468A40F-DB0E-4FC1-8BE4-695C7EB40386}"/>
    <cellStyle name="Obliczenia" xfId="16" builtinId="22" customBuiltin="1"/>
    <cellStyle name="Procentowy" xfId="2" builtinId="5"/>
    <cellStyle name="Procentowy 2" xfId="48" xr:uid="{1964AF61-D99D-407E-A5FB-DB5D58224666}"/>
    <cellStyle name="Suma" xfId="21" builtinId="25" customBuiltin="1"/>
    <cellStyle name="Tekst objaśnienia" xfId="20" builtinId="53" customBuiltin="1"/>
    <cellStyle name="Tekst ostrzeżenia" xfId="19" builtinId="11" customBuiltin="1"/>
    <cellStyle name="Tytuł" xfId="6" builtinId="15" customBuiltin="1"/>
    <cellStyle name="Uwaga 2" xfId="92" xr:uid="{491917B3-E794-4EF3-9669-C0D5F42779D0}"/>
    <cellStyle name="Uwaga 3" xfId="113" xr:uid="{0C82F31D-69DD-4F5A-881F-7AE2DE8D4048}"/>
    <cellStyle name="Walutowy 2" xfId="77" xr:uid="{6980EEFA-5CBD-4676-B497-7E8137ABCF4F}"/>
    <cellStyle name="Walutowy 3" xfId="47" xr:uid="{39523D22-CEDF-4888-BCF5-2DB83AA95773}"/>
    <cellStyle name="Zły" xfId="12" builtinId="27" customBuiltin="1"/>
  </cellStyles>
  <dxfs count="0"/>
  <tableStyles count="0" defaultTableStyle="TableStyleMedium2" defaultPivotStyle="PivotStyleLight16"/>
  <colors>
    <mruColors>
      <color rgb="FFE7F6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DD020-AFD3-442A-990E-58EBBAA57329}">
  <sheetPr>
    <tabColor rgb="FF0070C0"/>
  </sheetPr>
  <dimension ref="A1:H268"/>
  <sheetViews>
    <sheetView tabSelected="1" zoomScale="130" zoomScaleNormal="130" workbookViewId="0">
      <selection activeCell="I10" sqref="I10"/>
    </sheetView>
  </sheetViews>
  <sheetFormatPr defaultColWidth="8.85546875" defaultRowHeight="14.25"/>
  <cols>
    <col min="1" max="1" width="1.7109375" style="6" customWidth="1"/>
    <col min="2" max="2" width="11" style="27" customWidth="1"/>
    <col min="3" max="3" width="29.7109375" style="6" customWidth="1"/>
    <col min="4" max="4" width="18.42578125" style="6" customWidth="1"/>
    <col min="5" max="5" width="13.28515625" style="6" customWidth="1"/>
    <col min="6" max="6" width="11.28515625" style="6" customWidth="1"/>
    <col min="7" max="7" width="2.28515625" style="6" hidden="1" customWidth="1"/>
    <col min="8" max="8" width="1.85546875" style="6" customWidth="1"/>
    <col min="9" max="16384" width="8.85546875" style="6"/>
  </cols>
  <sheetData>
    <row r="1" spans="1:8" customFormat="1" ht="18">
      <c r="B1" s="1"/>
      <c r="D1" s="57" t="s">
        <v>191</v>
      </c>
    </row>
    <row r="2" spans="1:8" customFormat="1" ht="18">
      <c r="B2" s="1"/>
      <c r="D2" s="58" t="s">
        <v>194</v>
      </c>
    </row>
    <row r="3" spans="1:8" customFormat="1" ht="18">
      <c r="B3" s="1"/>
      <c r="D3" s="58" t="s">
        <v>192</v>
      </c>
    </row>
    <row r="4" spans="1:8" customFormat="1" ht="18">
      <c r="B4" s="1"/>
      <c r="D4" s="58" t="s">
        <v>193</v>
      </c>
    </row>
    <row r="5" spans="1:8" customFormat="1" ht="18">
      <c r="B5" s="1"/>
      <c r="D5" s="58" t="s">
        <v>195</v>
      </c>
    </row>
    <row r="6" spans="1:8" customFormat="1" ht="15.75">
      <c r="B6" s="1"/>
    </row>
    <row r="7" spans="1:8" customFormat="1" ht="15.75">
      <c r="A7" s="64" t="s">
        <v>54</v>
      </c>
      <c r="B7" s="64"/>
      <c r="C7" s="64"/>
      <c r="D7" s="64"/>
      <c r="E7" s="64"/>
      <c r="F7" s="64"/>
      <c r="G7" s="64"/>
      <c r="H7" s="64"/>
    </row>
    <row r="8" spans="1:8" customFormat="1" ht="15.75">
      <c r="A8" s="64" t="s">
        <v>112</v>
      </c>
      <c r="B8" s="64"/>
      <c r="C8" s="64"/>
      <c r="D8" s="64"/>
      <c r="E8" s="64"/>
      <c r="F8" s="64"/>
      <c r="G8" s="64"/>
      <c r="H8" s="64"/>
    </row>
    <row r="9" spans="1:8" customFormat="1" ht="15.75">
      <c r="B9" s="2"/>
    </row>
    <row r="10" spans="1:8" customFormat="1" ht="6" customHeight="1">
      <c r="B10" s="3"/>
    </row>
    <row r="11" spans="1:8">
      <c r="B11" s="5" t="s">
        <v>0</v>
      </c>
    </row>
    <row r="12" spans="1:8">
      <c r="B12" s="5" t="s">
        <v>1</v>
      </c>
    </row>
    <row r="13" spans="1:8">
      <c r="B13" s="5" t="s">
        <v>4</v>
      </c>
      <c r="C13" s="7">
        <v>16018735</v>
      </c>
    </row>
    <row r="14" spans="1:8">
      <c r="B14" s="5" t="s">
        <v>28</v>
      </c>
      <c r="C14" s="8">
        <v>15796995.67</v>
      </c>
      <c r="D14" s="9" t="s">
        <v>118</v>
      </c>
    </row>
    <row r="15" spans="1:8">
      <c r="B15" s="5"/>
      <c r="C15" s="10"/>
    </row>
    <row r="16" spans="1:8" ht="3" customHeight="1">
      <c r="B16" s="5"/>
    </row>
    <row r="17" spans="2:8">
      <c r="B17" s="11" t="s">
        <v>2</v>
      </c>
    </row>
    <row r="18" spans="2:8" ht="9.6" customHeight="1">
      <c r="B18" s="12"/>
    </row>
    <row r="19" spans="2:8" ht="37.15" customHeight="1">
      <c r="B19" s="65" t="s">
        <v>94</v>
      </c>
      <c r="C19" s="65"/>
      <c r="D19" s="65"/>
      <c r="E19" s="65"/>
      <c r="F19" s="65"/>
      <c r="G19" s="65"/>
      <c r="H19" s="65"/>
    </row>
    <row r="20" spans="2:8" ht="7.9" customHeight="1">
      <c r="B20" s="12"/>
    </row>
    <row r="21" spans="2:8">
      <c r="B21" s="5" t="s">
        <v>29</v>
      </c>
    </row>
    <row r="22" spans="2:8" ht="9.6" customHeight="1">
      <c r="B22" s="12"/>
    </row>
    <row r="23" spans="2:8" ht="14.45" customHeight="1">
      <c r="B23" s="65" t="s">
        <v>113</v>
      </c>
      <c r="C23" s="65"/>
      <c r="D23" s="65"/>
      <c r="E23" s="65"/>
      <c r="F23" s="65"/>
      <c r="G23" s="65"/>
      <c r="H23" s="65"/>
    </row>
    <row r="24" spans="2:8" ht="10.9" customHeight="1" thickBot="1">
      <c r="B24" s="12"/>
    </row>
    <row r="25" spans="2:8" ht="15" thickBot="1">
      <c r="B25" s="14" t="s">
        <v>3</v>
      </c>
      <c r="C25" s="15" t="s">
        <v>4</v>
      </c>
      <c r="D25" s="15" t="s">
        <v>5</v>
      </c>
      <c r="E25" s="15" t="s">
        <v>6</v>
      </c>
    </row>
    <row r="26" spans="2:8" ht="15" thickBot="1">
      <c r="B26" s="16" t="s">
        <v>7</v>
      </c>
      <c r="C26" s="17">
        <v>3445020</v>
      </c>
      <c r="D26" s="17">
        <v>3437102.98</v>
      </c>
      <c r="E26" s="18">
        <f>D26/C26</f>
        <v>0.99770189432862511</v>
      </c>
    </row>
    <row r="27" spans="2:8" ht="15" thickBot="1">
      <c r="B27" s="16" t="s">
        <v>8</v>
      </c>
      <c r="C27" s="17">
        <v>8725906</v>
      </c>
      <c r="D27" s="17">
        <v>8431209.6699999999</v>
      </c>
      <c r="E27" s="18">
        <f t="shared" ref="E27:E30" si="0">D27/C27</f>
        <v>0.96622742326126365</v>
      </c>
    </row>
    <row r="28" spans="2:8" ht="15" thickBot="1">
      <c r="B28" s="16" t="s">
        <v>9</v>
      </c>
      <c r="C28" s="17">
        <v>37000</v>
      </c>
      <c r="D28" s="17">
        <v>33908.559999999998</v>
      </c>
      <c r="E28" s="18">
        <f t="shared" si="0"/>
        <v>0.91644756756756751</v>
      </c>
    </row>
    <row r="29" spans="2:8" ht="15" thickBot="1">
      <c r="B29" s="16" t="s">
        <v>10</v>
      </c>
      <c r="C29" s="17">
        <v>292000</v>
      </c>
      <c r="D29" s="17">
        <v>281931.02</v>
      </c>
      <c r="E29" s="18">
        <f t="shared" si="0"/>
        <v>0.96551719178082196</v>
      </c>
    </row>
    <row r="30" spans="2:8" ht="15" thickBot="1">
      <c r="B30" s="16" t="s">
        <v>11</v>
      </c>
      <c r="C30" s="17">
        <v>3109954</v>
      </c>
      <c r="D30" s="17">
        <v>3109954</v>
      </c>
      <c r="E30" s="18">
        <f t="shared" si="0"/>
        <v>1</v>
      </c>
    </row>
    <row r="31" spans="2:8" ht="15" thickBot="1">
      <c r="B31" s="19" t="s">
        <v>12</v>
      </c>
      <c r="C31" s="20">
        <f>SUM(C26:C30)</f>
        <v>15609880</v>
      </c>
      <c r="D31" s="20">
        <f>SUM(D26:D30)</f>
        <v>15294106.23</v>
      </c>
      <c r="E31" s="18">
        <f>D31/C31</f>
        <v>0.97977090342782902</v>
      </c>
    </row>
    <row r="32" spans="2:8" ht="10.15" customHeight="1">
      <c r="B32" s="5"/>
    </row>
    <row r="33" spans="2:6" ht="65.45" customHeight="1">
      <c r="B33" s="65" t="s">
        <v>119</v>
      </c>
      <c r="C33" s="65"/>
      <c r="D33" s="65"/>
      <c r="E33" s="65"/>
      <c r="F33" s="65"/>
    </row>
    <row r="34" spans="2:6" ht="14.45" customHeight="1">
      <c r="B34" s="12"/>
    </row>
    <row r="35" spans="2:6" ht="15" thickBot="1">
      <c r="B35" s="21" t="s">
        <v>30</v>
      </c>
      <c r="C35" s="21" t="s">
        <v>31</v>
      </c>
      <c r="D35" s="21" t="s">
        <v>32</v>
      </c>
    </row>
    <row r="36" spans="2:6">
      <c r="B36" s="6">
        <v>1</v>
      </c>
      <c r="C36" s="6" t="s">
        <v>33</v>
      </c>
      <c r="D36" s="22">
        <v>263694</v>
      </c>
    </row>
    <row r="37" spans="2:6">
      <c r="B37" s="6">
        <v>2</v>
      </c>
      <c r="C37" s="6" t="s">
        <v>34</v>
      </c>
      <c r="D37" s="22">
        <v>15562.82</v>
      </c>
    </row>
    <row r="38" spans="2:6">
      <c r="B38" s="6">
        <v>3</v>
      </c>
      <c r="C38" s="6" t="s">
        <v>35</v>
      </c>
      <c r="D38" s="22">
        <v>197330.39</v>
      </c>
    </row>
    <row r="39" spans="2:6">
      <c r="B39" s="6">
        <v>4</v>
      </c>
      <c r="C39" s="6" t="s">
        <v>36</v>
      </c>
      <c r="D39" s="22">
        <v>20925.2</v>
      </c>
    </row>
    <row r="40" spans="2:6">
      <c r="B40" s="6">
        <v>5</v>
      </c>
      <c r="C40" s="6" t="s">
        <v>34</v>
      </c>
      <c r="D40" s="22">
        <v>89368.34</v>
      </c>
    </row>
    <row r="41" spans="2:6">
      <c r="B41" s="6">
        <v>6</v>
      </c>
      <c r="C41" s="6" t="s">
        <v>37</v>
      </c>
      <c r="D41" s="22">
        <v>1658487.5</v>
      </c>
    </row>
    <row r="42" spans="2:6">
      <c r="B42" s="6">
        <v>7</v>
      </c>
      <c r="C42" s="6" t="s">
        <v>38</v>
      </c>
      <c r="D42" s="22">
        <v>264557.65999999997</v>
      </c>
    </row>
    <row r="43" spans="2:6">
      <c r="B43" s="6">
        <v>8</v>
      </c>
      <c r="C43" s="6" t="s">
        <v>39</v>
      </c>
      <c r="D43" s="22">
        <v>201971.85</v>
      </c>
    </row>
    <row r="44" spans="2:6">
      <c r="B44" s="6">
        <v>9</v>
      </c>
      <c r="C44" s="6" t="s">
        <v>40</v>
      </c>
      <c r="D44" s="22">
        <v>104024.38</v>
      </c>
    </row>
    <row r="45" spans="2:6">
      <c r="B45" s="6">
        <v>10</v>
      </c>
      <c r="C45" s="6" t="s">
        <v>117</v>
      </c>
      <c r="D45" s="22">
        <v>1382.11</v>
      </c>
    </row>
    <row r="46" spans="2:6">
      <c r="B46" s="6">
        <v>11</v>
      </c>
      <c r="C46" s="6" t="s">
        <v>41</v>
      </c>
      <c r="D46" s="22">
        <v>2430.9299999999998</v>
      </c>
    </row>
    <row r="47" spans="2:6">
      <c r="B47" s="6">
        <v>12</v>
      </c>
      <c r="C47" s="6" t="s">
        <v>42</v>
      </c>
      <c r="D47" s="22">
        <f>576193.81+41173.99</f>
        <v>617367.80000000005</v>
      </c>
    </row>
    <row r="48" spans="2:6" ht="15" thickBot="1">
      <c r="B48" s="23"/>
      <c r="C48" s="23"/>
      <c r="D48" s="24">
        <f>SUM(D36:D47)</f>
        <v>3437102.9800000004</v>
      </c>
    </row>
    <row r="49" spans="2:6" ht="9" customHeight="1">
      <c r="B49" s="12"/>
    </row>
    <row r="50" spans="2:6" ht="27" customHeight="1">
      <c r="B50" s="62" t="s">
        <v>120</v>
      </c>
      <c r="C50" s="62"/>
      <c r="D50" s="62"/>
      <c r="E50" s="62"/>
      <c r="F50" s="62"/>
    </row>
    <row r="51" spans="2:6" ht="3.6" customHeight="1">
      <c r="B51" s="26"/>
      <c r="C51" s="26"/>
      <c r="D51" s="26"/>
      <c r="E51" s="26"/>
      <c r="F51" s="26"/>
    </row>
    <row r="52" spans="2:6" ht="27.6" customHeight="1">
      <c r="B52" s="65" t="s">
        <v>96</v>
      </c>
      <c r="C52" s="65"/>
      <c r="D52" s="65"/>
      <c r="E52" s="65"/>
      <c r="F52" s="65"/>
    </row>
    <row r="53" spans="2:6" ht="8.4499999999999993" customHeight="1">
      <c r="B53" s="12"/>
    </row>
    <row r="54" spans="2:6" ht="15" thickBot="1">
      <c r="B54" s="21" t="s">
        <v>30</v>
      </c>
      <c r="C54" s="21" t="s">
        <v>43</v>
      </c>
      <c r="D54" s="21" t="s">
        <v>32</v>
      </c>
    </row>
    <row r="55" spans="2:6" s="44" customFormat="1">
      <c r="B55" s="44">
        <v>1</v>
      </c>
      <c r="C55" s="44" t="s">
        <v>44</v>
      </c>
      <c r="D55" s="45">
        <v>5801211.6200000001</v>
      </c>
    </row>
    <row r="56" spans="2:6" s="44" customFormat="1">
      <c r="B56" s="44">
        <f>B55+1</f>
        <v>2</v>
      </c>
      <c r="C56" s="44" t="s">
        <v>45</v>
      </c>
      <c r="D56" s="45">
        <v>385507.37</v>
      </c>
    </row>
    <row r="57" spans="2:6" s="44" customFormat="1">
      <c r="B57" s="44">
        <f t="shared" ref="B57:B65" si="1">B56+1</f>
        <v>3</v>
      </c>
      <c r="C57" s="44" t="s">
        <v>46</v>
      </c>
      <c r="D57" s="45">
        <v>246489.58</v>
      </c>
    </row>
    <row r="58" spans="2:6" s="44" customFormat="1">
      <c r="B58" s="44">
        <f t="shared" si="1"/>
        <v>4</v>
      </c>
      <c r="C58" s="44" t="s">
        <v>47</v>
      </c>
      <c r="D58" s="45">
        <v>1495248.18</v>
      </c>
    </row>
    <row r="59" spans="2:6" s="44" customFormat="1">
      <c r="B59" s="44">
        <f t="shared" si="1"/>
        <v>5</v>
      </c>
      <c r="C59" s="44" t="s">
        <v>48</v>
      </c>
      <c r="D59" s="45">
        <v>4723.6400000000003</v>
      </c>
    </row>
    <row r="60" spans="2:6" s="44" customFormat="1">
      <c r="B60" s="44">
        <f t="shared" si="1"/>
        <v>6</v>
      </c>
      <c r="C60" s="44" t="s">
        <v>49</v>
      </c>
      <c r="D60" s="45">
        <v>81843.19</v>
      </c>
    </row>
    <row r="61" spans="2:6" s="44" customFormat="1">
      <c r="B61" s="44">
        <f t="shared" si="1"/>
        <v>7</v>
      </c>
      <c r="C61" s="44" t="s">
        <v>50</v>
      </c>
      <c r="D61" s="45">
        <v>17666.650000000001</v>
      </c>
    </row>
    <row r="62" spans="2:6" s="44" customFormat="1">
      <c r="B62" s="44">
        <f t="shared" si="1"/>
        <v>8</v>
      </c>
      <c r="C62" s="44" t="s">
        <v>51</v>
      </c>
      <c r="D62" s="45">
        <v>79724.53</v>
      </c>
    </row>
    <row r="63" spans="2:6" s="44" customFormat="1">
      <c r="B63" s="44">
        <f t="shared" si="1"/>
        <v>9</v>
      </c>
      <c r="C63" s="44" t="s">
        <v>52</v>
      </c>
      <c r="D63" s="45">
        <v>163669.5</v>
      </c>
    </row>
    <row r="64" spans="2:6" s="44" customFormat="1">
      <c r="B64" s="44">
        <f t="shared" si="1"/>
        <v>10</v>
      </c>
      <c r="C64" s="44" t="s">
        <v>53</v>
      </c>
      <c r="D64" s="45">
        <v>46924.09</v>
      </c>
    </row>
    <row r="65" spans="2:6" s="44" customFormat="1" ht="28.5">
      <c r="B65" s="44">
        <f t="shared" si="1"/>
        <v>11</v>
      </c>
      <c r="C65" s="46" t="s">
        <v>95</v>
      </c>
      <c r="D65" s="45">
        <v>108201.32</v>
      </c>
    </row>
    <row r="66" spans="2:6" ht="14.45" customHeight="1" thickBot="1">
      <c r="B66" s="21"/>
      <c r="C66" s="21"/>
      <c r="D66" s="25">
        <f>SUM(D55:D65)</f>
        <v>8431209.6699999999</v>
      </c>
    </row>
    <row r="67" spans="2:6" ht="8.4499999999999993" customHeight="1">
      <c r="B67" s="12"/>
    </row>
    <row r="68" spans="2:6" ht="25.9" customHeight="1">
      <c r="B68" s="62" t="s">
        <v>121</v>
      </c>
      <c r="C68" s="62"/>
      <c r="D68" s="62"/>
      <c r="E68" s="62"/>
      <c r="F68" s="62"/>
    </row>
    <row r="69" spans="2:6" ht="7.15" customHeight="1">
      <c r="B69" s="12"/>
    </row>
    <row r="70" spans="2:6" ht="29.45" customHeight="1">
      <c r="B70" s="62" t="s">
        <v>122</v>
      </c>
      <c r="C70" s="62"/>
      <c r="D70" s="62"/>
      <c r="E70" s="62"/>
      <c r="F70" s="62"/>
    </row>
    <row r="71" spans="2:6">
      <c r="B71" s="28" t="s">
        <v>124</v>
      </c>
    </row>
    <row r="72" spans="2:6">
      <c r="B72" s="28" t="s">
        <v>125</v>
      </c>
    </row>
    <row r="73" spans="2:6">
      <c r="B73" s="28" t="s">
        <v>126</v>
      </c>
    </row>
    <row r="74" spans="2:6" ht="5.45" customHeight="1">
      <c r="B74" s="12"/>
    </row>
    <row r="75" spans="2:6" ht="28.9" customHeight="1">
      <c r="B75" s="65" t="s">
        <v>123</v>
      </c>
      <c r="C75" s="65"/>
      <c r="D75" s="65"/>
      <c r="E75" s="65"/>
      <c r="F75" s="65"/>
    </row>
    <row r="76" spans="2:6" ht="5.45" customHeight="1">
      <c r="B76" s="13"/>
      <c r="C76" s="13"/>
      <c r="D76" s="13"/>
      <c r="E76" s="13"/>
      <c r="F76" s="13"/>
    </row>
    <row r="77" spans="2:6" ht="97.15" customHeight="1">
      <c r="B77" s="65" t="s">
        <v>186</v>
      </c>
      <c r="C77" s="65"/>
      <c r="D77" s="65"/>
      <c r="E77" s="65"/>
      <c r="F77" s="65"/>
    </row>
    <row r="78" spans="2:6" ht="5.45" customHeight="1">
      <c r="B78" s="13"/>
      <c r="C78" s="13"/>
      <c r="D78" s="13"/>
      <c r="E78" s="13"/>
      <c r="F78" s="13"/>
    </row>
    <row r="79" spans="2:6" ht="29.45" customHeight="1">
      <c r="B79" s="65" t="s">
        <v>97</v>
      </c>
      <c r="C79" s="65"/>
      <c r="D79" s="65"/>
      <c r="E79" s="65"/>
      <c r="F79" s="65"/>
    </row>
    <row r="80" spans="2:6" ht="7.9" customHeight="1">
      <c r="B80" s="5"/>
    </row>
    <row r="81" spans="2:6">
      <c r="B81" s="5" t="s">
        <v>13</v>
      </c>
    </row>
    <row r="82" spans="2:6" ht="7.15" customHeight="1">
      <c r="B82" s="5"/>
    </row>
    <row r="83" spans="2:6">
      <c r="B83" s="12" t="s">
        <v>114</v>
      </c>
    </row>
    <row r="84" spans="2:6" ht="5.45" customHeight="1">
      <c r="B84" s="12"/>
    </row>
    <row r="85" spans="2:6">
      <c r="B85" s="5" t="s">
        <v>106</v>
      </c>
    </row>
    <row r="86" spans="2:6" ht="5.45" customHeight="1">
      <c r="B86" s="5"/>
    </row>
    <row r="87" spans="2:6">
      <c r="B87" s="56" t="s">
        <v>188</v>
      </c>
    </row>
    <row r="88" spans="2:6" ht="5.45" customHeight="1">
      <c r="B88" s="12"/>
    </row>
    <row r="89" spans="2:6">
      <c r="B89" s="5" t="s">
        <v>14</v>
      </c>
    </row>
    <row r="90" spans="2:6" ht="5.45" customHeight="1">
      <c r="B90" s="5"/>
    </row>
    <row r="91" spans="2:6" ht="28.9" customHeight="1">
      <c r="B91" s="29" t="s">
        <v>3</v>
      </c>
      <c r="C91" s="29" t="s">
        <v>15</v>
      </c>
      <c r="D91" s="29" t="s">
        <v>4</v>
      </c>
      <c r="E91" s="29" t="s">
        <v>5</v>
      </c>
      <c r="F91" s="29" t="s">
        <v>87</v>
      </c>
    </row>
    <row r="92" spans="2:6">
      <c r="B92" s="6">
        <v>4010</v>
      </c>
      <c r="C92" s="6" t="s">
        <v>16</v>
      </c>
      <c r="D92" s="30">
        <v>6697121</v>
      </c>
      <c r="E92" s="30">
        <v>6694893.5700000003</v>
      </c>
      <c r="F92" s="31">
        <f>E92/D92</f>
        <v>0.9996674048445594</v>
      </c>
    </row>
    <row r="93" spans="2:6">
      <c r="B93" s="6">
        <v>4040</v>
      </c>
      <c r="C93" s="6" t="s">
        <v>17</v>
      </c>
      <c r="D93" s="30">
        <v>447330</v>
      </c>
      <c r="E93" s="30">
        <v>446229.4</v>
      </c>
      <c r="F93" s="31">
        <f>E93/D93</f>
        <v>0.99753962399123697</v>
      </c>
    </row>
    <row r="94" spans="2:6">
      <c r="B94" s="6">
        <v>4110</v>
      </c>
      <c r="C94" s="6" t="s">
        <v>18</v>
      </c>
      <c r="D94" s="30">
        <v>1161654</v>
      </c>
      <c r="E94" s="30">
        <v>1160674.78</v>
      </c>
      <c r="F94" s="31">
        <f t="shared" ref="F94:F98" si="2">E94/D94</f>
        <v>0.99915704676263328</v>
      </c>
    </row>
    <row r="95" spans="2:6">
      <c r="B95" s="6">
        <v>4120</v>
      </c>
      <c r="C95" s="6" t="s">
        <v>19</v>
      </c>
      <c r="D95" s="30">
        <v>120542</v>
      </c>
      <c r="E95" s="30">
        <v>119789.52</v>
      </c>
      <c r="F95" s="31">
        <f t="shared" si="2"/>
        <v>0.99375752849629173</v>
      </c>
    </row>
    <row r="96" spans="2:6">
      <c r="B96" s="6">
        <v>4170</v>
      </c>
      <c r="C96" s="6" t="s">
        <v>20</v>
      </c>
      <c r="D96" s="30">
        <v>342121</v>
      </c>
      <c r="E96" s="30">
        <v>341359.88</v>
      </c>
      <c r="F96" s="31">
        <f t="shared" si="2"/>
        <v>0.99777529002896637</v>
      </c>
    </row>
    <row r="97" spans="2:6">
      <c r="B97" s="6">
        <v>4710</v>
      </c>
      <c r="C97" s="6" t="s">
        <v>21</v>
      </c>
      <c r="D97" s="30">
        <v>47000</v>
      </c>
      <c r="E97" s="30">
        <v>45735.58</v>
      </c>
      <c r="F97" s="31">
        <f t="shared" si="2"/>
        <v>0.97309744680851062</v>
      </c>
    </row>
    <row r="98" spans="2:6">
      <c r="B98" s="32"/>
      <c r="C98" s="32"/>
      <c r="D98" s="33">
        <f>SUM(D92:D97)</f>
        <v>8815768</v>
      </c>
      <c r="E98" s="33">
        <f>SUM(E92:E97)</f>
        <v>8808682.7300000023</v>
      </c>
      <c r="F98" s="34">
        <f t="shared" si="2"/>
        <v>0.99919629577366398</v>
      </c>
    </row>
    <row r="99" spans="2:6" ht="5.45" customHeight="1">
      <c r="B99" s="5"/>
    </row>
    <row r="100" spans="2:6">
      <c r="B100" s="54" t="s">
        <v>189</v>
      </c>
    </row>
    <row r="101" spans="2:6" ht="6" customHeight="1">
      <c r="B101" s="12"/>
    </row>
    <row r="102" spans="2:6" ht="70.900000000000006" customHeight="1">
      <c r="B102" s="68" t="s">
        <v>190</v>
      </c>
      <c r="C102" s="68"/>
      <c r="D102" s="68"/>
      <c r="E102" s="68"/>
      <c r="F102" s="68"/>
    </row>
    <row r="103" spans="2:6" ht="8.4499999999999993" customHeight="1">
      <c r="B103" s="12"/>
    </row>
    <row r="104" spans="2:6" ht="40.15" customHeight="1">
      <c r="B104" s="65" t="s">
        <v>127</v>
      </c>
      <c r="C104" s="65"/>
      <c r="D104" s="65"/>
      <c r="E104" s="65"/>
      <c r="F104" s="65"/>
    </row>
    <row r="105" spans="2:6" ht="7.9" customHeight="1">
      <c r="B105" s="5"/>
    </row>
    <row r="106" spans="2:6">
      <c r="B106" s="5" t="s">
        <v>22</v>
      </c>
    </row>
    <row r="107" spans="2:6" ht="6.6" customHeight="1">
      <c r="B107" s="5"/>
    </row>
    <row r="108" spans="2:6" ht="46.9" customHeight="1">
      <c r="B108" s="35" t="s">
        <v>3</v>
      </c>
      <c r="C108" s="35" t="s">
        <v>15</v>
      </c>
      <c r="D108" s="35" t="s">
        <v>4</v>
      </c>
      <c r="E108" s="35" t="s">
        <v>5</v>
      </c>
      <c r="F108" s="35" t="s">
        <v>93</v>
      </c>
    </row>
    <row r="109" spans="2:6" ht="28.5">
      <c r="B109" s="36">
        <v>3020</v>
      </c>
      <c r="C109" s="37" t="s">
        <v>55</v>
      </c>
      <c r="D109" s="38">
        <v>28000</v>
      </c>
      <c r="E109" s="38">
        <v>23830.16</v>
      </c>
      <c r="F109" s="39">
        <f t="shared" ref="F109:F128" si="3">E109/D109</f>
        <v>0.85107714285714287</v>
      </c>
    </row>
    <row r="110" spans="2:6" ht="42.75">
      <c r="B110" s="36">
        <v>4140</v>
      </c>
      <c r="C110" s="37" t="s">
        <v>56</v>
      </c>
      <c r="D110" s="38">
        <v>43500</v>
      </c>
      <c r="E110" s="38">
        <v>41959</v>
      </c>
      <c r="F110" s="39">
        <f t="shared" si="3"/>
        <v>0.96457471264367811</v>
      </c>
    </row>
    <row r="111" spans="2:6">
      <c r="B111" s="36">
        <v>4190</v>
      </c>
      <c r="C111" s="37" t="s">
        <v>57</v>
      </c>
      <c r="D111" s="38">
        <v>47000</v>
      </c>
      <c r="E111" s="38">
        <v>39425.97</v>
      </c>
      <c r="F111" s="39">
        <f t="shared" si="3"/>
        <v>0.83885042553191491</v>
      </c>
    </row>
    <row r="112" spans="2:6">
      <c r="B112" s="36">
        <v>4210</v>
      </c>
      <c r="C112" s="37" t="s">
        <v>58</v>
      </c>
      <c r="D112" s="38">
        <v>829654</v>
      </c>
      <c r="E112" s="38">
        <v>725458.58</v>
      </c>
      <c r="F112" s="39">
        <f t="shared" si="3"/>
        <v>0.87441099542700929</v>
      </c>
    </row>
    <row r="113" spans="2:6">
      <c r="B113" s="36">
        <v>4220</v>
      </c>
      <c r="C113" s="37" t="s">
        <v>98</v>
      </c>
      <c r="D113" s="38">
        <v>15500</v>
      </c>
      <c r="E113" s="38">
        <v>13648.48</v>
      </c>
      <c r="F113" s="39">
        <f t="shared" si="3"/>
        <v>0.88054709677419352</v>
      </c>
    </row>
    <row r="114" spans="2:6">
      <c r="B114" s="36">
        <v>4260</v>
      </c>
      <c r="C114" s="37" t="s">
        <v>59</v>
      </c>
      <c r="D114" s="38">
        <v>2096621</v>
      </c>
      <c r="E114" s="38">
        <v>1899380.91</v>
      </c>
      <c r="F114" s="39">
        <f t="shared" si="3"/>
        <v>0.90592477610402644</v>
      </c>
    </row>
    <row r="115" spans="2:6">
      <c r="B115" s="36">
        <v>4270</v>
      </c>
      <c r="C115" s="37" t="s">
        <v>60</v>
      </c>
      <c r="D115" s="38">
        <v>340773</v>
      </c>
      <c r="E115" s="38">
        <v>325797.32</v>
      </c>
      <c r="F115" s="39">
        <f t="shared" si="3"/>
        <v>0.95605379534176715</v>
      </c>
    </row>
    <row r="116" spans="2:6">
      <c r="B116" s="36">
        <v>4280</v>
      </c>
      <c r="C116" s="37" t="s">
        <v>61</v>
      </c>
      <c r="D116" s="38">
        <v>15000</v>
      </c>
      <c r="E116" s="38">
        <v>14084.4</v>
      </c>
      <c r="F116" s="39">
        <f t="shared" si="3"/>
        <v>0.93896000000000002</v>
      </c>
    </row>
    <row r="117" spans="2:6">
      <c r="B117" s="36">
        <v>4300</v>
      </c>
      <c r="C117" s="37" t="s">
        <v>62</v>
      </c>
      <c r="D117" s="38">
        <v>2420385</v>
      </c>
      <c r="E117" s="38">
        <v>2328245.23</v>
      </c>
      <c r="F117" s="39">
        <f t="shared" si="3"/>
        <v>0.96193177118516271</v>
      </c>
    </row>
    <row r="118" spans="2:6" ht="28.5">
      <c r="B118" s="36">
        <v>4360</v>
      </c>
      <c r="C118" s="37" t="s">
        <v>63</v>
      </c>
      <c r="D118" s="38">
        <v>17500</v>
      </c>
      <c r="E118" s="38">
        <v>14366.95</v>
      </c>
      <c r="F118" s="39">
        <f t="shared" si="3"/>
        <v>0.82096857142857149</v>
      </c>
    </row>
    <row r="119" spans="2:6" ht="28.5">
      <c r="B119" s="36">
        <v>4390</v>
      </c>
      <c r="C119" s="37" t="s">
        <v>64</v>
      </c>
      <c r="D119" s="38">
        <v>65600</v>
      </c>
      <c r="E119" s="38">
        <v>63401</v>
      </c>
      <c r="F119" s="39">
        <f t="shared" si="3"/>
        <v>0.96647865853658532</v>
      </c>
    </row>
    <row r="120" spans="2:6">
      <c r="B120" s="36">
        <v>4410</v>
      </c>
      <c r="C120" s="37" t="s">
        <v>65</v>
      </c>
      <c r="D120" s="38">
        <v>22800</v>
      </c>
      <c r="E120" s="38">
        <v>21235.86</v>
      </c>
      <c r="F120" s="39">
        <f t="shared" si="3"/>
        <v>0.9313973684210527</v>
      </c>
    </row>
    <row r="121" spans="2:6">
      <c r="B121" s="36">
        <v>4430</v>
      </c>
      <c r="C121" s="37" t="s">
        <v>66</v>
      </c>
      <c r="D121" s="38">
        <v>44634</v>
      </c>
      <c r="E121" s="38">
        <v>37883.870000000003</v>
      </c>
      <c r="F121" s="39">
        <f t="shared" si="3"/>
        <v>0.84876708338934448</v>
      </c>
    </row>
    <row r="122" spans="2:6" ht="28.5">
      <c r="B122" s="36">
        <v>4440</v>
      </c>
      <c r="C122" s="37" t="s">
        <v>67</v>
      </c>
      <c r="D122" s="38">
        <v>179000</v>
      </c>
      <c r="E122" s="38">
        <v>161279.75</v>
      </c>
      <c r="F122" s="39">
        <f t="shared" si="3"/>
        <v>0.90100418994413412</v>
      </c>
    </row>
    <row r="123" spans="2:6">
      <c r="B123" s="36">
        <v>4520</v>
      </c>
      <c r="C123" s="37" t="s">
        <v>68</v>
      </c>
      <c r="D123" s="38">
        <v>54000</v>
      </c>
      <c r="E123" s="38">
        <v>53678.400000000001</v>
      </c>
      <c r="F123" s="39">
        <f t="shared" si="3"/>
        <v>0.99404444444444451</v>
      </c>
    </row>
    <row r="124" spans="2:6" ht="19.899999999999999" customHeight="1">
      <c r="B124" s="36">
        <v>4530</v>
      </c>
      <c r="C124" s="37" t="s">
        <v>69</v>
      </c>
      <c r="D124" s="38">
        <v>272000</v>
      </c>
      <c r="E124" s="38">
        <v>224833.28</v>
      </c>
      <c r="F124" s="39">
        <f t="shared" si="3"/>
        <v>0.82659294117647053</v>
      </c>
    </row>
    <row r="125" spans="2:6" ht="22.15" customHeight="1">
      <c r="B125" s="36">
        <v>4580</v>
      </c>
      <c r="C125" s="37" t="s">
        <v>70</v>
      </c>
      <c r="D125" s="38">
        <v>1000</v>
      </c>
      <c r="E125" s="38">
        <v>461.13</v>
      </c>
      <c r="F125" s="39">
        <f t="shared" si="3"/>
        <v>0.46112999999999998</v>
      </c>
    </row>
    <row r="126" spans="2:6" ht="33.6" customHeight="1">
      <c r="B126" s="36">
        <v>4610</v>
      </c>
      <c r="C126" s="37" t="s">
        <v>71</v>
      </c>
      <c r="D126" s="38">
        <v>96000</v>
      </c>
      <c r="E126" s="38">
        <v>88146.19</v>
      </c>
      <c r="F126" s="39">
        <f t="shared" si="3"/>
        <v>0.91818947916666671</v>
      </c>
    </row>
    <row r="127" spans="2:6" ht="43.9" customHeight="1">
      <c r="B127" s="36">
        <v>4700</v>
      </c>
      <c r="C127" s="37" t="s">
        <v>72</v>
      </c>
      <c r="D127" s="38">
        <v>24000</v>
      </c>
      <c r="E127" s="38">
        <v>22507.61</v>
      </c>
      <c r="F127" s="39">
        <f t="shared" si="3"/>
        <v>0.93781708333333336</v>
      </c>
    </row>
    <row r="128" spans="2:6" ht="13.9" customHeight="1">
      <c r="B128" s="66"/>
      <c r="C128" s="67"/>
      <c r="D128" s="40">
        <f>SUM(D109:D127)</f>
        <v>6612967</v>
      </c>
      <c r="E128" s="40">
        <f>SUM(E109:E127)</f>
        <v>6099624.0900000008</v>
      </c>
      <c r="F128" s="48">
        <f t="shared" si="3"/>
        <v>0.92237328418544973</v>
      </c>
    </row>
    <row r="129" spans="2:6" ht="16.899999999999999" customHeight="1">
      <c r="B129" s="5"/>
      <c r="D129" s="47"/>
    </row>
    <row r="130" spans="2:6" ht="31.15" customHeight="1">
      <c r="B130" s="62" t="s">
        <v>99</v>
      </c>
      <c r="C130" s="62"/>
      <c r="D130" s="62"/>
      <c r="E130" s="62"/>
      <c r="F130" s="62"/>
    </row>
    <row r="131" spans="2:6">
      <c r="B131" s="5"/>
    </row>
    <row r="132" spans="2:6">
      <c r="B132" s="28" t="s">
        <v>131</v>
      </c>
    </row>
    <row r="133" spans="2:6">
      <c r="B133" s="28" t="s">
        <v>130</v>
      </c>
    </row>
    <row r="134" spans="2:6">
      <c r="B134" s="28" t="s">
        <v>129</v>
      </c>
    </row>
    <row r="135" spans="2:6">
      <c r="B135" s="12"/>
    </row>
    <row r="136" spans="2:6" ht="45.6" customHeight="1">
      <c r="B136" s="62" t="s">
        <v>128</v>
      </c>
      <c r="C136" s="62"/>
      <c r="D136" s="62"/>
      <c r="E136" s="62"/>
      <c r="F136" s="62"/>
    </row>
    <row r="137" spans="2:6">
      <c r="B137" s="5" t="s">
        <v>86</v>
      </c>
    </row>
    <row r="138" spans="2:6" ht="31.9" customHeight="1">
      <c r="B138" s="62" t="s">
        <v>132</v>
      </c>
      <c r="C138" s="62"/>
      <c r="D138" s="62"/>
      <c r="E138" s="62"/>
      <c r="F138" s="62"/>
    </row>
    <row r="139" spans="2:6" ht="14.45" customHeight="1">
      <c r="B139" s="5"/>
    </row>
    <row r="140" spans="2:6" ht="30.6" customHeight="1">
      <c r="B140" s="62" t="s">
        <v>133</v>
      </c>
      <c r="C140" s="62"/>
      <c r="D140" s="62"/>
      <c r="E140" s="62"/>
      <c r="F140" s="62"/>
    </row>
    <row r="141" spans="2:6" ht="13.9" customHeight="1">
      <c r="B141" s="5"/>
    </row>
    <row r="142" spans="2:6" s="44" customFormat="1" ht="16.149999999999999" customHeight="1">
      <c r="B142" s="72" t="s">
        <v>100</v>
      </c>
      <c r="C142" s="72"/>
      <c r="D142" s="72"/>
      <c r="E142" s="50" t="s">
        <v>101</v>
      </c>
    </row>
    <row r="143" spans="2:6" s="44" customFormat="1">
      <c r="B143" s="60" t="s">
        <v>83</v>
      </c>
      <c r="C143" s="60"/>
      <c r="D143" s="60"/>
      <c r="E143" s="38">
        <v>96260.2</v>
      </c>
    </row>
    <row r="144" spans="2:6" s="44" customFormat="1">
      <c r="B144" s="60" t="s">
        <v>84</v>
      </c>
      <c r="C144" s="60"/>
      <c r="D144" s="60"/>
      <c r="E144" s="38">
        <v>104661</v>
      </c>
    </row>
    <row r="145" spans="2:5" s="44" customFormat="1" ht="46.15" customHeight="1">
      <c r="B145" s="69" t="s">
        <v>134</v>
      </c>
      <c r="C145" s="69"/>
      <c r="D145" s="69"/>
      <c r="E145" s="38">
        <v>149765.88</v>
      </c>
    </row>
    <row r="146" spans="2:5" s="44" customFormat="1" ht="32.450000000000003" customHeight="1">
      <c r="B146" s="71" t="s">
        <v>135</v>
      </c>
      <c r="C146" s="71"/>
      <c r="D146" s="71"/>
      <c r="E146" s="38">
        <v>6646.86</v>
      </c>
    </row>
    <row r="147" spans="2:5" s="44" customFormat="1">
      <c r="B147" s="60" t="s">
        <v>102</v>
      </c>
      <c r="C147" s="60"/>
      <c r="D147" s="60"/>
      <c r="E147" s="38">
        <v>2730.77</v>
      </c>
    </row>
    <row r="148" spans="2:5" s="44" customFormat="1">
      <c r="B148" s="60" t="s">
        <v>103</v>
      </c>
      <c r="C148" s="60"/>
      <c r="D148" s="60"/>
      <c r="E148" s="38">
        <v>184089.80999999997</v>
      </c>
    </row>
    <row r="149" spans="2:5" s="44" customFormat="1">
      <c r="B149" s="60" t="s">
        <v>74</v>
      </c>
      <c r="C149" s="60"/>
      <c r="D149" s="60"/>
      <c r="E149" s="38">
        <v>12746.529999999999</v>
      </c>
    </row>
    <row r="150" spans="2:5" s="44" customFormat="1">
      <c r="B150" s="60" t="s">
        <v>75</v>
      </c>
      <c r="C150" s="60"/>
      <c r="D150" s="60"/>
      <c r="E150" s="38">
        <v>1490.29</v>
      </c>
    </row>
    <row r="151" spans="2:5" s="44" customFormat="1">
      <c r="B151" s="60" t="s">
        <v>104</v>
      </c>
      <c r="C151" s="60"/>
      <c r="D151" s="60"/>
      <c r="E151" s="38">
        <v>27295.27</v>
      </c>
    </row>
    <row r="152" spans="2:5" s="44" customFormat="1" ht="95.45" customHeight="1">
      <c r="B152" s="69" t="s">
        <v>136</v>
      </c>
      <c r="C152" s="69"/>
      <c r="D152" s="69"/>
      <c r="E152" s="38">
        <v>139771.97</v>
      </c>
    </row>
    <row r="153" spans="2:5" s="44" customFormat="1">
      <c r="B153" s="70" t="s">
        <v>105</v>
      </c>
      <c r="C153" s="70"/>
      <c r="D153" s="70"/>
      <c r="E153" s="51">
        <f>SUM(E143:E152)</f>
        <v>725458.58000000007</v>
      </c>
    </row>
    <row r="154" spans="2:5" s="44" customFormat="1" ht="7.9" customHeight="1">
      <c r="B154" s="49"/>
      <c r="C154" s="49"/>
      <c r="D154" s="49"/>
    </row>
    <row r="155" spans="2:5">
      <c r="B155" s="12"/>
    </row>
    <row r="156" spans="2:5">
      <c r="B156" s="5" t="s">
        <v>141</v>
      </c>
    </row>
    <row r="157" spans="2:5">
      <c r="B157" s="5"/>
    </row>
    <row r="158" spans="2:5">
      <c r="B158" s="28" t="s">
        <v>137</v>
      </c>
    </row>
    <row r="159" spans="2:5">
      <c r="B159" s="28" t="s">
        <v>138</v>
      </c>
    </row>
    <row r="160" spans="2:5">
      <c r="B160" s="28" t="s">
        <v>139</v>
      </c>
    </row>
    <row r="161" spans="2:6">
      <c r="B161" s="28" t="s">
        <v>140</v>
      </c>
    </row>
    <row r="162" spans="2:6">
      <c r="B162" s="12"/>
    </row>
    <row r="163" spans="2:6">
      <c r="B163" s="5" t="s">
        <v>142</v>
      </c>
    </row>
    <row r="164" spans="2:6" ht="32.450000000000003" customHeight="1">
      <c r="B164" s="59" t="s">
        <v>143</v>
      </c>
      <c r="C164" s="59"/>
      <c r="D164" s="59"/>
      <c r="E164" s="59"/>
      <c r="F164" s="59"/>
    </row>
    <row r="165" spans="2:6" ht="31.9" customHeight="1">
      <c r="B165" s="59" t="s">
        <v>144</v>
      </c>
      <c r="C165" s="59"/>
      <c r="D165" s="59"/>
      <c r="E165" s="59"/>
      <c r="F165" s="59"/>
    </row>
    <row r="166" spans="2:6" ht="15" customHeight="1">
      <c r="B166" s="59" t="s">
        <v>145</v>
      </c>
      <c r="C166" s="59"/>
      <c r="D166" s="59"/>
      <c r="E166" s="59"/>
      <c r="F166" s="59"/>
    </row>
    <row r="167" spans="2:6">
      <c r="B167" s="12" t="s">
        <v>23</v>
      </c>
    </row>
    <row r="168" spans="2:6" ht="19.149999999999999" customHeight="1">
      <c r="B168" s="62" t="s">
        <v>146</v>
      </c>
      <c r="C168" s="62"/>
      <c r="D168" s="62"/>
      <c r="E168" s="62"/>
      <c r="F168" s="62"/>
    </row>
    <row r="169" spans="2:6">
      <c r="B169" s="12" t="s">
        <v>24</v>
      </c>
    </row>
    <row r="170" spans="2:6" ht="14.45" customHeight="1">
      <c r="B170" s="5"/>
      <c r="F170" s="43"/>
    </row>
    <row r="171" spans="2:6" ht="34.15" customHeight="1">
      <c r="B171" s="62" t="s">
        <v>147</v>
      </c>
      <c r="C171" s="62"/>
      <c r="D171" s="62"/>
      <c r="E171" s="62"/>
      <c r="F171" s="62"/>
    </row>
    <row r="172" spans="2:6">
      <c r="B172" s="12"/>
    </row>
    <row r="173" spans="2:6" ht="15" thickBot="1">
      <c r="B173" s="12"/>
      <c r="C173" s="21" t="s">
        <v>92</v>
      </c>
      <c r="D173" s="21" t="s">
        <v>32</v>
      </c>
    </row>
    <row r="174" spans="2:6">
      <c r="B174" s="12"/>
      <c r="C174" s="6" t="s">
        <v>76</v>
      </c>
      <c r="D174" s="42">
        <v>9600</v>
      </c>
    </row>
    <row r="175" spans="2:6">
      <c r="B175" s="12"/>
      <c r="C175" s="6" t="s">
        <v>148</v>
      </c>
      <c r="D175" s="42">
        <v>90000</v>
      </c>
    </row>
    <row r="176" spans="2:6" ht="15">
      <c r="B176" s="12"/>
      <c r="C176" s="6" t="s">
        <v>77</v>
      </c>
      <c r="D176" s="4">
        <v>2691.29</v>
      </c>
    </row>
    <row r="177" spans="2:4" ht="15">
      <c r="B177" s="12"/>
      <c r="C177" s="6" t="s">
        <v>78</v>
      </c>
      <c r="D177" s="4">
        <v>4861.2</v>
      </c>
    </row>
    <row r="178" spans="2:4" ht="15">
      <c r="B178" s="12"/>
      <c r="C178" s="6" t="s">
        <v>85</v>
      </c>
      <c r="D178" s="4">
        <v>251473.71</v>
      </c>
    </row>
    <row r="179" spans="2:4" ht="15">
      <c r="B179" s="12"/>
      <c r="C179" s="6" t="s">
        <v>82</v>
      </c>
      <c r="D179" s="4">
        <v>4370</v>
      </c>
    </row>
    <row r="180" spans="2:4" ht="15">
      <c r="B180" s="12"/>
      <c r="C180" s="6" t="s">
        <v>89</v>
      </c>
      <c r="D180" s="4">
        <v>326.27999999999997</v>
      </c>
    </row>
    <row r="181" spans="2:4" ht="15">
      <c r="B181" s="12"/>
      <c r="C181" s="6" t="s">
        <v>79</v>
      </c>
      <c r="D181" s="4">
        <v>442384.9</v>
      </c>
    </row>
    <row r="182" spans="2:4" ht="15">
      <c r="B182" s="12"/>
      <c r="C182" s="6" t="s">
        <v>73</v>
      </c>
      <c r="D182" s="4">
        <v>9216</v>
      </c>
    </row>
    <row r="183" spans="2:4" ht="15">
      <c r="B183" s="12"/>
      <c r="C183" s="6" t="s">
        <v>107</v>
      </c>
      <c r="D183" s="4">
        <v>107505</v>
      </c>
    </row>
    <row r="184" spans="2:4" ht="15">
      <c r="B184" s="12"/>
      <c r="C184" s="6" t="s">
        <v>80</v>
      </c>
      <c r="D184" s="4">
        <v>234962.44</v>
      </c>
    </row>
    <row r="185" spans="2:4" ht="15">
      <c r="B185" s="12"/>
      <c r="C185" s="6" t="s">
        <v>90</v>
      </c>
      <c r="D185" s="4">
        <v>2676</v>
      </c>
    </row>
    <row r="186" spans="2:4" ht="15">
      <c r="B186" s="12"/>
      <c r="C186" s="6" t="s">
        <v>91</v>
      </c>
      <c r="D186" s="4">
        <v>69600</v>
      </c>
    </row>
    <row r="187" spans="2:4" ht="15">
      <c r="B187" s="12"/>
      <c r="C187" s="6" t="s">
        <v>81</v>
      </c>
      <c r="D187" s="4">
        <v>2280</v>
      </c>
    </row>
    <row r="188" spans="2:4" ht="15">
      <c r="B188" s="12"/>
      <c r="C188" s="6" t="s">
        <v>108</v>
      </c>
      <c r="D188" s="4">
        <v>1560</v>
      </c>
    </row>
    <row r="189" spans="2:4" ht="28.5" customHeight="1">
      <c r="B189" s="12"/>
      <c r="C189" s="52" t="s">
        <v>109</v>
      </c>
      <c r="D189" s="4">
        <v>207317.04</v>
      </c>
    </row>
    <row r="190" spans="2:4" ht="14.45" customHeight="1">
      <c r="B190" s="12"/>
      <c r="C190" s="6" t="s">
        <v>110</v>
      </c>
      <c r="D190" s="4">
        <v>6600</v>
      </c>
    </row>
    <row r="191" spans="2:4" ht="15">
      <c r="B191" s="12"/>
      <c r="C191" s="6" t="s">
        <v>111</v>
      </c>
      <c r="D191" s="4">
        <v>70832.56</v>
      </c>
    </row>
    <row r="192" spans="2:4" ht="15">
      <c r="B192" s="12"/>
      <c r="C192" s="6" t="s">
        <v>149</v>
      </c>
      <c r="D192" s="4">
        <v>403294.08</v>
      </c>
    </row>
    <row r="193" spans="2:6" ht="204" customHeight="1">
      <c r="B193" s="12"/>
      <c r="C193" s="46" t="s">
        <v>187</v>
      </c>
      <c r="D193" s="42">
        <v>406694.72999999975</v>
      </c>
    </row>
    <row r="194" spans="2:6" ht="15" thickBot="1">
      <c r="B194" s="12"/>
      <c r="C194" s="53"/>
      <c r="D194" s="25">
        <f>SUM(D174:D193)</f>
        <v>2328245.23</v>
      </c>
    </row>
    <row r="195" spans="2:6" ht="14.45" customHeight="1">
      <c r="B195" s="12"/>
      <c r="F195" s="26"/>
    </row>
    <row r="196" spans="2:6" ht="14.45" customHeight="1">
      <c r="B196" s="62" t="s">
        <v>150</v>
      </c>
      <c r="C196" s="62"/>
      <c r="D196" s="62"/>
      <c r="E196" s="62"/>
      <c r="F196" s="62"/>
    </row>
    <row r="197" spans="2:6">
      <c r="B197" s="5"/>
    </row>
    <row r="198" spans="2:6">
      <c r="B198" s="28" t="s">
        <v>152</v>
      </c>
    </row>
    <row r="199" spans="2:6">
      <c r="B199" s="28" t="s">
        <v>153</v>
      </c>
    </row>
    <row r="200" spans="2:6">
      <c r="B200" s="28" t="s">
        <v>151</v>
      </c>
    </row>
    <row r="201" spans="2:6" ht="14.45" customHeight="1">
      <c r="B201" s="12"/>
      <c r="F201" s="26"/>
    </row>
    <row r="202" spans="2:6" ht="82.9" customHeight="1">
      <c r="B202" s="61" t="s">
        <v>154</v>
      </c>
      <c r="C202" s="61"/>
      <c r="D202" s="61"/>
      <c r="E202" s="61"/>
      <c r="F202" s="61"/>
    </row>
    <row r="203" spans="2:6">
      <c r="B203" s="12"/>
    </row>
    <row r="204" spans="2:6">
      <c r="B204" s="5" t="s">
        <v>155</v>
      </c>
    </row>
    <row r="205" spans="2:6">
      <c r="B205" s="28" t="s">
        <v>156</v>
      </c>
    </row>
    <row r="206" spans="2:6">
      <c r="B206" s="12"/>
    </row>
    <row r="207" spans="2:6">
      <c r="B207" s="5" t="s">
        <v>157</v>
      </c>
    </row>
    <row r="208" spans="2:6">
      <c r="B208" s="28" t="s">
        <v>160</v>
      </c>
    </row>
    <row r="209" spans="2:6">
      <c r="B209" s="28" t="s">
        <v>159</v>
      </c>
    </row>
    <row r="210" spans="2:6">
      <c r="B210" s="28" t="s">
        <v>158</v>
      </c>
    </row>
    <row r="211" spans="2:6">
      <c r="B211" s="12"/>
    </row>
    <row r="212" spans="2:6">
      <c r="B212" s="5" t="s">
        <v>161</v>
      </c>
    </row>
    <row r="213" spans="2:6" ht="14.45" customHeight="1">
      <c r="B213" s="12"/>
      <c r="F213" s="26"/>
    </row>
    <row r="214" spans="2:6" ht="32.450000000000003" customHeight="1">
      <c r="B214" s="61" t="s">
        <v>88</v>
      </c>
      <c r="C214" s="61"/>
      <c r="D214" s="61"/>
      <c r="E214" s="61"/>
      <c r="F214" s="61"/>
    </row>
    <row r="215" spans="2:6">
      <c r="B215" s="12" t="s">
        <v>25</v>
      </c>
    </row>
    <row r="216" spans="2:6">
      <c r="B216" s="12"/>
    </row>
    <row r="217" spans="2:6">
      <c r="B217" s="5" t="s">
        <v>162</v>
      </c>
    </row>
    <row r="218" spans="2:6">
      <c r="B218" s="12" t="s">
        <v>26</v>
      </c>
    </row>
    <row r="219" spans="2:6">
      <c r="B219" s="12"/>
    </row>
    <row r="220" spans="2:6">
      <c r="B220" s="5" t="s">
        <v>164</v>
      </c>
    </row>
    <row r="221" spans="2:6">
      <c r="B221" s="28" t="s">
        <v>163</v>
      </c>
    </row>
    <row r="222" spans="2:6">
      <c r="B222" s="12"/>
      <c r="F222" s="26"/>
    </row>
    <row r="223" spans="2:6" ht="31.9" customHeight="1">
      <c r="B223" s="62" t="s">
        <v>168</v>
      </c>
      <c r="C223" s="62"/>
      <c r="D223" s="62"/>
      <c r="E223" s="62"/>
      <c r="F223" s="62"/>
    </row>
    <row r="224" spans="2:6" ht="14.45" customHeight="1">
      <c r="B224" s="63" t="s">
        <v>167</v>
      </c>
      <c r="C224" s="63"/>
      <c r="D224" s="63"/>
      <c r="E224" s="63"/>
      <c r="F224" s="63"/>
    </row>
    <row r="225" spans="2:6" ht="14.45" customHeight="1">
      <c r="B225" s="63" t="s">
        <v>166</v>
      </c>
      <c r="C225" s="63"/>
      <c r="D225" s="63"/>
      <c r="E225" s="63"/>
      <c r="F225" s="63"/>
    </row>
    <row r="226" spans="2:6">
      <c r="B226" s="5"/>
      <c r="F226" s="26"/>
    </row>
    <row r="227" spans="2:6" ht="42.6" customHeight="1">
      <c r="B227" s="62" t="s">
        <v>165</v>
      </c>
      <c r="C227" s="62"/>
      <c r="D227" s="62"/>
      <c r="E227" s="62"/>
      <c r="F227" s="62"/>
    </row>
    <row r="228" spans="2:6" ht="14.45" customHeight="1">
      <c r="B228" s="5"/>
      <c r="F228" s="26"/>
    </row>
    <row r="229" spans="2:6" ht="30.6" customHeight="1">
      <c r="B229" s="61" t="s">
        <v>173</v>
      </c>
      <c r="C229" s="61"/>
      <c r="D229" s="61"/>
      <c r="E229" s="61"/>
      <c r="F229" s="61"/>
    </row>
    <row r="230" spans="2:6">
      <c r="B230" s="5"/>
    </row>
    <row r="231" spans="2:6">
      <c r="B231" s="28" t="s">
        <v>172</v>
      </c>
    </row>
    <row r="232" spans="2:6" ht="17.45" customHeight="1">
      <c r="B232" s="59" t="s">
        <v>170</v>
      </c>
      <c r="C232" s="59"/>
      <c r="D232" s="59"/>
      <c r="E232" s="59"/>
      <c r="F232" s="59"/>
    </row>
    <row r="233" spans="2:6" ht="16.899999999999999" customHeight="1">
      <c r="B233" s="59" t="s">
        <v>171</v>
      </c>
      <c r="C233" s="59"/>
      <c r="D233" s="59"/>
      <c r="E233" s="59"/>
      <c r="F233" s="59"/>
    </row>
    <row r="234" spans="2:6" ht="14.45" customHeight="1">
      <c r="B234" s="5"/>
      <c r="F234" s="26"/>
    </row>
    <row r="235" spans="2:6" ht="30" customHeight="1">
      <c r="B235" s="62" t="s">
        <v>174</v>
      </c>
      <c r="C235" s="62"/>
      <c r="D235" s="62"/>
      <c r="E235" s="62"/>
      <c r="F235" s="62"/>
    </row>
    <row r="236" spans="2:6">
      <c r="B236" s="5"/>
    </row>
    <row r="237" spans="2:6" ht="14.45" customHeight="1">
      <c r="B237" s="28" t="s">
        <v>178</v>
      </c>
    </row>
    <row r="238" spans="2:6" ht="14.45" customHeight="1">
      <c r="B238" s="28" t="s">
        <v>175</v>
      </c>
    </row>
    <row r="239" spans="2:6" ht="14.45" customHeight="1">
      <c r="B239" s="28" t="s">
        <v>176</v>
      </c>
    </row>
    <row r="240" spans="2:6" ht="14.45" customHeight="1">
      <c r="B240" s="28" t="s">
        <v>177</v>
      </c>
    </row>
    <row r="241" spans="2:6" ht="14.45" customHeight="1">
      <c r="B241" s="28" t="s">
        <v>179</v>
      </c>
    </row>
    <row r="242" spans="2:6" ht="14.45" customHeight="1">
      <c r="B242" s="28"/>
    </row>
    <row r="243" spans="2:6">
      <c r="B243" s="5"/>
    </row>
    <row r="244" spans="2:6">
      <c r="B244" s="5" t="s">
        <v>169</v>
      </c>
    </row>
    <row r="245" spans="2:6" ht="5.45" customHeight="1">
      <c r="B245" s="5"/>
    </row>
    <row r="246" spans="2:6" ht="37.15" customHeight="1">
      <c r="B246" s="59" t="s">
        <v>180</v>
      </c>
      <c r="C246" s="59"/>
      <c r="D246" s="59"/>
      <c r="E246" s="59"/>
      <c r="F246" s="59"/>
    </row>
    <row r="247" spans="2:6" ht="14.45" customHeight="1">
      <c r="B247" s="59" t="s">
        <v>181</v>
      </c>
      <c r="C247" s="59"/>
      <c r="D247" s="59"/>
      <c r="E247" s="59"/>
      <c r="F247" s="59"/>
    </row>
    <row r="248" spans="2:6">
      <c r="B248" s="55"/>
      <c r="C248" s="13"/>
      <c r="D248" s="13"/>
      <c r="E248" s="13"/>
      <c r="F248" s="13"/>
    </row>
    <row r="249" spans="2:6">
      <c r="B249" s="54" t="s">
        <v>182</v>
      </c>
    </row>
    <row r="250" spans="2:6">
      <c r="B250" s="41"/>
    </row>
    <row r="251" spans="2:6">
      <c r="B251" s="28" t="s">
        <v>183</v>
      </c>
    </row>
    <row r="252" spans="2:6" ht="15" customHeight="1">
      <c r="B252" s="28" t="s">
        <v>185</v>
      </c>
    </row>
    <row r="253" spans="2:6" ht="15" customHeight="1">
      <c r="B253" s="28" t="s">
        <v>184</v>
      </c>
    </row>
    <row r="254" spans="2:6">
      <c r="B254" s="41"/>
    </row>
    <row r="255" spans="2:6" ht="13.9" customHeight="1">
      <c r="B255" s="5" t="s">
        <v>27</v>
      </c>
    </row>
    <row r="256" spans="2:6">
      <c r="B256" s="12" t="s">
        <v>115</v>
      </c>
    </row>
    <row r="257" spans="2:2">
      <c r="B257" s="12" t="s">
        <v>116</v>
      </c>
    </row>
    <row r="258" spans="2:2">
      <c r="B258" s="12"/>
    </row>
    <row r="259" spans="2:2">
      <c r="B259" s="12"/>
    </row>
    <row r="260" spans="2:2">
      <c r="B260" s="12"/>
    </row>
    <row r="261" spans="2:2">
      <c r="B261" s="12"/>
    </row>
    <row r="262" spans="2:2">
      <c r="B262" s="12"/>
    </row>
    <row r="263" spans="2:2">
      <c r="B263" s="12"/>
    </row>
    <row r="264" spans="2:2">
      <c r="B264" s="12"/>
    </row>
    <row r="265" spans="2:2">
      <c r="B265" s="12"/>
    </row>
    <row r="266" spans="2:2">
      <c r="B266" s="12"/>
    </row>
    <row r="267" spans="2:2">
      <c r="B267" s="12"/>
    </row>
    <row r="268" spans="2:2">
      <c r="B268" s="12"/>
    </row>
  </sheetData>
  <mergeCells count="49">
    <mergeCell ref="B136:F136"/>
    <mergeCell ref="B138:F138"/>
    <mergeCell ref="B196:F196"/>
    <mergeCell ref="B140:F140"/>
    <mergeCell ref="B142:D142"/>
    <mergeCell ref="B143:D143"/>
    <mergeCell ref="B144:D144"/>
    <mergeCell ref="B145:D145"/>
    <mergeCell ref="B202:F202"/>
    <mergeCell ref="B171:F171"/>
    <mergeCell ref="B152:D152"/>
    <mergeCell ref="B153:D153"/>
    <mergeCell ref="B146:D146"/>
    <mergeCell ref="B168:F168"/>
    <mergeCell ref="B150:D150"/>
    <mergeCell ref="B166:F166"/>
    <mergeCell ref="B165:F165"/>
    <mergeCell ref="B79:F79"/>
    <mergeCell ref="B52:F52"/>
    <mergeCell ref="B104:F104"/>
    <mergeCell ref="B128:C128"/>
    <mergeCell ref="B130:F130"/>
    <mergeCell ref="B68:F68"/>
    <mergeCell ref="B102:F102"/>
    <mergeCell ref="B77:F77"/>
    <mergeCell ref="B75:F75"/>
    <mergeCell ref="B70:F70"/>
    <mergeCell ref="B50:F50"/>
    <mergeCell ref="A7:H7"/>
    <mergeCell ref="A8:H8"/>
    <mergeCell ref="B19:H19"/>
    <mergeCell ref="B23:H23"/>
    <mergeCell ref="B33:F33"/>
    <mergeCell ref="B246:F246"/>
    <mergeCell ref="B247:F247"/>
    <mergeCell ref="B164:F164"/>
    <mergeCell ref="B147:D147"/>
    <mergeCell ref="B148:D148"/>
    <mergeCell ref="B149:D149"/>
    <mergeCell ref="B151:D151"/>
    <mergeCell ref="B214:F214"/>
    <mergeCell ref="B223:F223"/>
    <mergeCell ref="B227:F227"/>
    <mergeCell ref="B229:F229"/>
    <mergeCell ref="B235:F235"/>
    <mergeCell ref="B224:F224"/>
    <mergeCell ref="B225:F225"/>
    <mergeCell ref="B233:F233"/>
    <mergeCell ref="B232:F232"/>
  </mergeCells>
  <pageMargins left="0.70866141732283472" right="0.70866141732283472" top="0.86614173228346458" bottom="0.74803149606299213" header="0.31496062992125984" footer="0.31496062992125984"/>
  <pageSetup paperSize="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2025_cz. opisowa</vt:lpstr>
      <vt:lpstr>'2025_cz. opisowa'!Obszar_wydruku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Sidor</dc:creator>
  <cp:lastModifiedBy>Miklaszewska Bożena</cp:lastModifiedBy>
  <cp:lastPrinted>2026-02-20T09:02:54Z</cp:lastPrinted>
  <dcterms:created xsi:type="dcterms:W3CDTF">2024-02-05T15:37:11Z</dcterms:created>
  <dcterms:modified xsi:type="dcterms:W3CDTF">2026-02-24T14:29:15Z</dcterms:modified>
</cp:coreProperties>
</file>